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55848DEF-F764-4355-95EE-0DB87F0328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จ่ายจริง" sheetId="1" r:id="rId1"/>
    <sheet name="แผนรวม" sheetId="8" r:id="rId2"/>
    <sheet name="แผน1" sheetId="4" r:id="rId3"/>
    <sheet name="แผน (2)" sheetId="5" r:id="rId4"/>
    <sheet name="แผน (3)" sheetId="6" r:id="rId5"/>
    <sheet name="แผน (4)" sheetId="7" r:id="rId6"/>
    <sheet name="Sheet2" sheetId="2" r:id="rId7"/>
    <sheet name="Sheet1" sheetId="9" r:id="rId8"/>
    <sheet name="Sheet3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3" i="9"/>
  <c r="D27" i="9"/>
  <c r="E27" i="9"/>
  <c r="F27" i="9" l="1"/>
  <c r="E10" i="8"/>
  <c r="A4" i="4" l="1"/>
  <c r="A42" i="4" s="1"/>
  <c r="A80" i="4" s="1"/>
  <c r="A118" i="4" s="1"/>
  <c r="A156" i="4" s="1"/>
  <c r="D18" i="1"/>
  <c r="A143" i="5"/>
  <c r="A108" i="5"/>
  <c r="A73" i="5"/>
  <c r="A147" i="6"/>
  <c r="A111" i="6"/>
  <c r="A75" i="6"/>
  <c r="A39" i="6"/>
  <c r="A151" i="7"/>
  <c r="A114" i="7"/>
  <c r="A77" i="7"/>
  <c r="A40" i="7"/>
  <c r="C10" i="4"/>
  <c r="A38" i="5"/>
  <c r="A41" i="4"/>
  <c r="A40" i="8"/>
  <c r="A3" i="7"/>
  <c r="A3" i="6"/>
  <c r="A3" i="5"/>
  <c r="A3" i="4"/>
  <c r="A3" i="8"/>
  <c r="F86" i="8"/>
  <c r="C45" i="1"/>
  <c r="C7" i="2" s="1"/>
  <c r="F13" i="2"/>
  <c r="E128" i="8"/>
  <c r="F128" i="8"/>
  <c r="D128" i="8"/>
  <c r="F122" i="8"/>
  <c r="F123" i="8"/>
  <c r="F124" i="8"/>
  <c r="F125" i="8"/>
  <c r="F126" i="8"/>
  <c r="F127" i="8"/>
  <c r="E122" i="8"/>
  <c r="E123" i="8"/>
  <c r="E124" i="8"/>
  <c r="E125" i="8"/>
  <c r="E126" i="8"/>
  <c r="E127" i="8"/>
  <c r="E121" i="8"/>
  <c r="F121" i="8"/>
  <c r="D122" i="8"/>
  <c r="D124" i="8"/>
  <c r="D125" i="8"/>
  <c r="D126" i="8"/>
  <c r="D127" i="8"/>
  <c r="D121" i="8"/>
  <c r="E119" i="8"/>
  <c r="F119" i="8"/>
  <c r="E120" i="8"/>
  <c r="F120" i="8"/>
  <c r="D120" i="8"/>
  <c r="D119" i="8"/>
  <c r="F166" i="7"/>
  <c r="E166" i="7"/>
  <c r="D166" i="7"/>
  <c r="E129" i="7"/>
  <c r="F129" i="7"/>
  <c r="D129" i="7"/>
  <c r="E92" i="7"/>
  <c r="F92" i="7"/>
  <c r="D92" i="7"/>
  <c r="E55" i="7"/>
  <c r="F55" i="7"/>
  <c r="D55" i="7"/>
  <c r="E18" i="7"/>
  <c r="F18" i="7"/>
  <c r="D18" i="7"/>
  <c r="F85" i="8"/>
  <c r="F87" i="8"/>
  <c r="F88" i="8"/>
  <c r="F89" i="8"/>
  <c r="F90" i="8"/>
  <c r="F91" i="8"/>
  <c r="E85" i="8"/>
  <c r="E86" i="8"/>
  <c r="E87" i="8"/>
  <c r="E88" i="8"/>
  <c r="E89" i="8"/>
  <c r="E90" i="8"/>
  <c r="E91" i="8"/>
  <c r="E84" i="8"/>
  <c r="F84" i="8"/>
  <c r="D85" i="8"/>
  <c r="D86" i="8"/>
  <c r="D87" i="8"/>
  <c r="D88" i="8"/>
  <c r="D89" i="8"/>
  <c r="D90" i="8"/>
  <c r="D91" i="8"/>
  <c r="D84" i="8"/>
  <c r="F83" i="8"/>
  <c r="E82" i="8"/>
  <c r="E83" i="8"/>
  <c r="D83" i="8"/>
  <c r="F82" i="8"/>
  <c r="D82" i="8"/>
  <c r="E162" i="6"/>
  <c r="F162" i="6"/>
  <c r="D162" i="6"/>
  <c r="E126" i="6"/>
  <c r="F126" i="6"/>
  <c r="D126" i="6"/>
  <c r="E90" i="6"/>
  <c r="F90" i="6"/>
  <c r="D90" i="6"/>
  <c r="E54" i="6"/>
  <c r="F54" i="6"/>
  <c r="D54" i="6"/>
  <c r="E18" i="6"/>
  <c r="F18" i="6"/>
  <c r="D18" i="6"/>
  <c r="F48" i="8"/>
  <c r="F49" i="8"/>
  <c r="F50" i="8"/>
  <c r="F51" i="8"/>
  <c r="F52" i="8"/>
  <c r="F53" i="8"/>
  <c r="F54" i="8"/>
  <c r="E48" i="8"/>
  <c r="E49" i="8"/>
  <c r="E50" i="8"/>
  <c r="E51" i="8"/>
  <c r="E52" i="8"/>
  <c r="E53" i="8"/>
  <c r="E54" i="8"/>
  <c r="D48" i="8"/>
  <c r="D49" i="8"/>
  <c r="D50" i="8"/>
  <c r="D51" i="8"/>
  <c r="D52" i="8"/>
  <c r="D53" i="8"/>
  <c r="D54" i="8"/>
  <c r="E47" i="8"/>
  <c r="F47" i="8"/>
  <c r="D47" i="8"/>
  <c r="F46" i="8"/>
  <c r="E46" i="8"/>
  <c r="D46" i="8"/>
  <c r="E45" i="8"/>
  <c r="F45" i="8"/>
  <c r="D45" i="8"/>
  <c r="E158" i="5"/>
  <c r="F158" i="5"/>
  <c r="D158" i="5"/>
  <c r="E123" i="5"/>
  <c r="F123" i="5"/>
  <c r="D123" i="5"/>
  <c r="E88" i="5"/>
  <c r="F88" i="5"/>
  <c r="D88" i="5"/>
  <c r="E53" i="5"/>
  <c r="F53" i="5"/>
  <c r="D53" i="5"/>
  <c r="E18" i="5"/>
  <c r="F18" i="5"/>
  <c r="D18" i="5"/>
  <c r="F11" i="8"/>
  <c r="F12" i="8"/>
  <c r="F13" i="8"/>
  <c r="F14" i="8"/>
  <c r="F15" i="8"/>
  <c r="F16" i="8"/>
  <c r="F17" i="8"/>
  <c r="E11" i="8"/>
  <c r="E12" i="8"/>
  <c r="E13" i="8"/>
  <c r="E14" i="8"/>
  <c r="E15" i="8"/>
  <c r="E16" i="8"/>
  <c r="E17" i="8"/>
  <c r="F10" i="8"/>
  <c r="E94" i="4"/>
  <c r="F94" i="4"/>
  <c r="D94" i="4"/>
  <c r="E56" i="4"/>
  <c r="F56" i="4"/>
  <c r="D56" i="4"/>
  <c r="F9" i="8"/>
  <c r="E9" i="8"/>
  <c r="E8" i="8"/>
  <c r="F8" i="8"/>
  <c r="D17" i="8"/>
  <c r="D16" i="8"/>
  <c r="D15" i="8"/>
  <c r="D14" i="8"/>
  <c r="D13" i="8"/>
  <c r="D12" i="8"/>
  <c r="D11" i="8"/>
  <c r="D10" i="8"/>
  <c r="D9" i="8"/>
  <c r="D8" i="8"/>
  <c r="E170" i="4"/>
  <c r="F170" i="4"/>
  <c r="D170" i="4"/>
  <c r="E132" i="4"/>
  <c r="F132" i="4"/>
  <c r="D132" i="4"/>
  <c r="E18" i="4"/>
  <c r="F18" i="4"/>
  <c r="D18" i="4"/>
  <c r="E117" i="1"/>
  <c r="F117" i="1"/>
  <c r="D117" i="1"/>
  <c r="E84" i="1"/>
  <c r="F84" i="1"/>
  <c r="D84" i="1"/>
  <c r="E51" i="1"/>
  <c r="F51" i="1"/>
  <c r="D51" i="1"/>
  <c r="F18" i="1"/>
  <c r="E18" i="1"/>
  <c r="C165" i="7"/>
  <c r="C164" i="7"/>
  <c r="C163" i="7"/>
  <c r="C162" i="7"/>
  <c r="C161" i="7"/>
  <c r="C160" i="7"/>
  <c r="C159" i="7"/>
  <c r="C158" i="7"/>
  <c r="C157" i="7"/>
  <c r="C156" i="7"/>
  <c r="C128" i="7"/>
  <c r="C127" i="7"/>
  <c r="C126" i="7"/>
  <c r="C125" i="7"/>
  <c r="C124" i="7"/>
  <c r="C123" i="7"/>
  <c r="C122" i="7"/>
  <c r="C121" i="7"/>
  <c r="C120" i="7"/>
  <c r="C119" i="7"/>
  <c r="C91" i="7"/>
  <c r="C90" i="7"/>
  <c r="C89" i="7"/>
  <c r="C88" i="7"/>
  <c r="C87" i="7"/>
  <c r="C86" i="7"/>
  <c r="C85" i="7"/>
  <c r="C84" i="7"/>
  <c r="C83" i="7"/>
  <c r="C82" i="7"/>
  <c r="C54" i="7"/>
  <c r="C53" i="7"/>
  <c r="C52" i="7"/>
  <c r="C51" i="7"/>
  <c r="C50" i="7"/>
  <c r="C49" i="7"/>
  <c r="C48" i="7"/>
  <c r="C47" i="7"/>
  <c r="C46" i="7"/>
  <c r="C45" i="7"/>
  <c r="C17" i="7"/>
  <c r="C16" i="7"/>
  <c r="C15" i="7"/>
  <c r="C14" i="7"/>
  <c r="C13" i="7"/>
  <c r="C12" i="7"/>
  <c r="C11" i="7"/>
  <c r="C10" i="7"/>
  <c r="C9" i="7"/>
  <c r="C8" i="7"/>
  <c r="C161" i="6"/>
  <c r="C160" i="6"/>
  <c r="C159" i="6"/>
  <c r="C158" i="6"/>
  <c r="C157" i="6"/>
  <c r="C156" i="6"/>
  <c r="C155" i="6"/>
  <c r="C154" i="6"/>
  <c r="C153" i="6"/>
  <c r="C152" i="6"/>
  <c r="C125" i="6"/>
  <c r="C124" i="6"/>
  <c r="C123" i="6"/>
  <c r="C122" i="6"/>
  <c r="C121" i="6"/>
  <c r="C120" i="6"/>
  <c r="C119" i="6"/>
  <c r="C118" i="6"/>
  <c r="C117" i="6"/>
  <c r="C116" i="6"/>
  <c r="C89" i="6"/>
  <c r="C88" i="6"/>
  <c r="C87" i="6"/>
  <c r="C86" i="6"/>
  <c r="C85" i="6"/>
  <c r="C84" i="6"/>
  <c r="C83" i="6"/>
  <c r="C82" i="6"/>
  <c r="C81" i="6"/>
  <c r="C80" i="6"/>
  <c r="C53" i="6"/>
  <c r="C52" i="6"/>
  <c r="C51" i="6"/>
  <c r="C50" i="6"/>
  <c r="C49" i="6"/>
  <c r="C48" i="6"/>
  <c r="C47" i="6"/>
  <c r="C46" i="6"/>
  <c r="C45" i="6"/>
  <c r="C44" i="6"/>
  <c r="C17" i="6"/>
  <c r="C16" i="6"/>
  <c r="C15" i="6"/>
  <c r="C14" i="6"/>
  <c r="C13" i="6"/>
  <c r="C12" i="6"/>
  <c r="C11" i="6"/>
  <c r="C10" i="6"/>
  <c r="C9" i="6"/>
  <c r="C8" i="6"/>
  <c r="C157" i="5"/>
  <c r="C156" i="5"/>
  <c r="C155" i="5"/>
  <c r="C154" i="5"/>
  <c r="C153" i="5"/>
  <c r="C152" i="5"/>
  <c r="C151" i="5"/>
  <c r="C150" i="5"/>
  <c r="C149" i="5"/>
  <c r="C148" i="5"/>
  <c r="C122" i="5"/>
  <c r="C121" i="5"/>
  <c r="C120" i="5"/>
  <c r="C119" i="5"/>
  <c r="C118" i="5"/>
  <c r="C117" i="5"/>
  <c r="C116" i="5"/>
  <c r="C115" i="5"/>
  <c r="C114" i="5"/>
  <c r="C113" i="5"/>
  <c r="C87" i="5"/>
  <c r="C86" i="5"/>
  <c r="C85" i="5"/>
  <c r="C84" i="5"/>
  <c r="C83" i="5"/>
  <c r="C82" i="5"/>
  <c r="C81" i="5"/>
  <c r="C80" i="5"/>
  <c r="C79" i="5"/>
  <c r="C78" i="5"/>
  <c r="C52" i="5"/>
  <c r="C51" i="5"/>
  <c r="C50" i="5"/>
  <c r="C49" i="5"/>
  <c r="C48" i="5"/>
  <c r="C47" i="5"/>
  <c r="C46" i="5"/>
  <c r="C45" i="5"/>
  <c r="C44" i="5"/>
  <c r="C43" i="5"/>
  <c r="C17" i="5"/>
  <c r="C16" i="5"/>
  <c r="C15" i="5"/>
  <c r="C14" i="5"/>
  <c r="C13" i="5"/>
  <c r="C12" i="5"/>
  <c r="C11" i="5"/>
  <c r="C10" i="5"/>
  <c r="C9" i="5"/>
  <c r="C8" i="5"/>
  <c r="C169" i="4"/>
  <c r="C168" i="4"/>
  <c r="C167" i="4"/>
  <c r="C166" i="4"/>
  <c r="C165" i="4"/>
  <c r="C164" i="4"/>
  <c r="C163" i="4"/>
  <c r="C162" i="4"/>
  <c r="C161" i="4"/>
  <c r="C160" i="4"/>
  <c r="C131" i="4"/>
  <c r="C130" i="4"/>
  <c r="C129" i="4"/>
  <c r="C128" i="4"/>
  <c r="C127" i="4"/>
  <c r="C126" i="4"/>
  <c r="C125" i="4"/>
  <c r="C124" i="4"/>
  <c r="C123" i="4"/>
  <c r="C122" i="4"/>
  <c r="C93" i="4"/>
  <c r="C92" i="4"/>
  <c r="C91" i="4"/>
  <c r="C90" i="4"/>
  <c r="C89" i="4"/>
  <c r="C88" i="4"/>
  <c r="C87" i="4"/>
  <c r="C86" i="4"/>
  <c r="C85" i="4"/>
  <c r="C84" i="4"/>
  <c r="C55" i="4"/>
  <c r="C54" i="4"/>
  <c r="C53" i="4"/>
  <c r="C52" i="4"/>
  <c r="C51" i="4"/>
  <c r="C50" i="4"/>
  <c r="C49" i="4"/>
  <c r="C48" i="4"/>
  <c r="C47" i="4"/>
  <c r="C46" i="4"/>
  <c r="C17" i="4"/>
  <c r="C16" i="4"/>
  <c r="C15" i="4"/>
  <c r="C14" i="4"/>
  <c r="C13" i="4"/>
  <c r="C12" i="4"/>
  <c r="C11" i="4"/>
  <c r="C9" i="4"/>
  <c r="C8" i="4"/>
  <c r="C116" i="1"/>
  <c r="C115" i="1"/>
  <c r="C114" i="1"/>
  <c r="I9" i="3" s="1"/>
  <c r="C113" i="1"/>
  <c r="E9" i="2" s="1"/>
  <c r="C112" i="1"/>
  <c r="I8" i="3" s="1"/>
  <c r="C111" i="1"/>
  <c r="E7" i="2" s="1"/>
  <c r="C110" i="1"/>
  <c r="I6" i="3" s="1"/>
  <c r="C109" i="1"/>
  <c r="C108" i="1"/>
  <c r="C107" i="1"/>
  <c r="E12" i="2" s="1"/>
  <c r="C83" i="1"/>
  <c r="C82" i="1"/>
  <c r="C81" i="1"/>
  <c r="G9" i="3" s="1"/>
  <c r="C80" i="1"/>
  <c r="D9" i="2" s="1"/>
  <c r="C79" i="1"/>
  <c r="D8" i="2" s="1"/>
  <c r="C78" i="1"/>
  <c r="D7" i="2" s="1"/>
  <c r="C77" i="1"/>
  <c r="G6" i="3" s="1"/>
  <c r="C76" i="1"/>
  <c r="C75" i="1"/>
  <c r="C74" i="1"/>
  <c r="D12" i="2" s="1"/>
  <c r="C50" i="1"/>
  <c r="C49" i="1"/>
  <c r="C48" i="1"/>
  <c r="E9" i="3" s="1"/>
  <c r="C47" i="1"/>
  <c r="C9" i="2" s="1"/>
  <c r="C46" i="1"/>
  <c r="E8" i="3" s="1"/>
  <c r="C44" i="1"/>
  <c r="E6" i="3" s="1"/>
  <c r="C43" i="1"/>
  <c r="C42" i="1"/>
  <c r="C41" i="1"/>
  <c r="C12" i="2" s="1"/>
  <c r="C9" i="1"/>
  <c r="C10" i="1"/>
  <c r="C11" i="1"/>
  <c r="C6" i="3" s="1"/>
  <c r="C12" i="1"/>
  <c r="B7" i="2" s="1"/>
  <c r="C13" i="1"/>
  <c r="B8" i="2" s="1"/>
  <c r="C14" i="1"/>
  <c r="B9" i="2" s="1"/>
  <c r="C15" i="1"/>
  <c r="C16" i="1"/>
  <c r="C17" i="1"/>
  <c r="C8" i="1"/>
  <c r="B12" i="2" s="1"/>
  <c r="B11" i="2" l="1"/>
  <c r="C11" i="2"/>
  <c r="D123" i="8"/>
  <c r="C123" i="8" s="1"/>
  <c r="C121" i="8"/>
  <c r="D11" i="2"/>
  <c r="E11" i="2"/>
  <c r="E5" i="2"/>
  <c r="D6" i="2"/>
  <c r="D5" i="2"/>
  <c r="C8" i="2"/>
  <c r="F7" i="2"/>
  <c r="C6" i="2"/>
  <c r="C5" i="2"/>
  <c r="B5" i="2"/>
  <c r="B6" i="2"/>
  <c r="F9" i="2"/>
  <c r="E8" i="2"/>
  <c r="E6" i="2"/>
  <c r="C54" i="8"/>
  <c r="C10" i="2" s="1"/>
  <c r="C166" i="7"/>
  <c r="C120" i="8"/>
  <c r="C122" i="8"/>
  <c r="H6" i="3" s="1"/>
  <c r="I45" i="7"/>
  <c r="I52" i="7"/>
  <c r="I83" i="7"/>
  <c r="I165" i="7"/>
  <c r="I87" i="7"/>
  <c r="I156" i="7"/>
  <c r="E92" i="8"/>
  <c r="C83" i="8"/>
  <c r="I125" i="7"/>
  <c r="I10" i="7"/>
  <c r="I51" i="7"/>
  <c r="I82" i="7"/>
  <c r="C53" i="8"/>
  <c r="I159" i="7"/>
  <c r="I49" i="7"/>
  <c r="I53" i="7"/>
  <c r="I84" i="7"/>
  <c r="I48" i="7"/>
  <c r="I9" i="7"/>
  <c r="I86" i="7"/>
  <c r="I128" i="7"/>
  <c r="I162" i="7"/>
  <c r="I85" i="7"/>
  <c r="I120" i="7"/>
  <c r="I127" i="7"/>
  <c r="I161" i="7"/>
  <c r="I15" i="7"/>
  <c r="I46" i="7"/>
  <c r="I89" i="7"/>
  <c r="I123" i="7"/>
  <c r="I17" i="7"/>
  <c r="I121" i="7"/>
  <c r="I158" i="7"/>
  <c r="C51" i="8"/>
  <c r="I14" i="7"/>
  <c r="I13" i="7"/>
  <c r="E55" i="8"/>
  <c r="I16" i="7"/>
  <c r="I47" i="7"/>
  <c r="I50" i="7"/>
  <c r="I54" i="7"/>
  <c r="I88" i="7"/>
  <c r="I119" i="7"/>
  <c r="I122" i="7"/>
  <c r="I126" i="7"/>
  <c r="I157" i="7"/>
  <c r="I160" i="7"/>
  <c r="I164" i="7"/>
  <c r="D55" i="8"/>
  <c r="C158" i="5"/>
  <c r="I8" i="7"/>
  <c r="C8" i="8"/>
  <c r="I91" i="7"/>
  <c r="I163" i="7"/>
  <c r="D18" i="8"/>
  <c r="C170" i="4"/>
  <c r="C10" i="8"/>
  <c r="I7" i="3"/>
  <c r="D143" i="1"/>
  <c r="D180" i="8" s="1"/>
  <c r="D138" i="1"/>
  <c r="D175" i="8" s="1"/>
  <c r="D145" i="1"/>
  <c r="D182" i="8" s="1"/>
  <c r="D137" i="1"/>
  <c r="D174" i="8" s="1"/>
  <c r="D144" i="1"/>
  <c r="D181" i="8" s="1"/>
  <c r="D142" i="1"/>
  <c r="D179" i="8" s="1"/>
  <c r="E7" i="3"/>
  <c r="F12" i="2"/>
  <c r="D141" i="1"/>
  <c r="C9" i="3"/>
  <c r="C7" i="3"/>
  <c r="G7" i="3"/>
  <c r="C8" i="3"/>
  <c r="G8" i="3"/>
  <c r="D152" i="8"/>
  <c r="D154" i="8"/>
  <c r="D136" i="1"/>
  <c r="D173" i="8" s="1"/>
  <c r="D139" i="1"/>
  <c r="D176" i="8" s="1"/>
  <c r="I11" i="7"/>
  <c r="D153" i="8"/>
  <c r="D140" i="1"/>
  <c r="D177" i="8" s="1"/>
  <c r="C128" i="8"/>
  <c r="E10" i="2" s="1"/>
  <c r="D92" i="8"/>
  <c r="I90" i="7"/>
  <c r="C14" i="8"/>
  <c r="C9" i="8"/>
  <c r="C46" i="8"/>
  <c r="C82" i="8"/>
  <c r="C88" i="8"/>
  <c r="C119" i="8"/>
  <c r="C84" i="8"/>
  <c r="C86" i="8"/>
  <c r="F7" i="3" s="1"/>
  <c r="C90" i="8"/>
  <c r="C45" i="8"/>
  <c r="C85" i="8"/>
  <c r="F6" i="3" s="1"/>
  <c r="C127" i="8"/>
  <c r="C125" i="8"/>
  <c r="F55" i="8"/>
  <c r="I124" i="7"/>
  <c r="F92" i="8"/>
  <c r="D129" i="8"/>
  <c r="C129" i="7"/>
  <c r="F129" i="8"/>
  <c r="I12" i="7"/>
  <c r="F18" i="8"/>
  <c r="C50" i="8"/>
  <c r="C18" i="7"/>
  <c r="C124" i="8"/>
  <c r="C55" i="7"/>
  <c r="E129" i="8"/>
  <c r="C126" i="8"/>
  <c r="C92" i="7"/>
  <c r="C89" i="8"/>
  <c r="C91" i="8"/>
  <c r="D10" i="2" s="1"/>
  <c r="C87" i="8"/>
  <c r="F8" i="3" s="1"/>
  <c r="C162" i="6"/>
  <c r="C54" i="6"/>
  <c r="C18" i="6"/>
  <c r="C126" i="6"/>
  <c r="C90" i="6"/>
  <c r="C123" i="5"/>
  <c r="C49" i="8"/>
  <c r="D7" i="3" s="1"/>
  <c r="C48" i="8"/>
  <c r="D6" i="3" s="1"/>
  <c r="C52" i="8"/>
  <c r="C47" i="8"/>
  <c r="C88" i="5"/>
  <c r="C53" i="5"/>
  <c r="C18" i="5"/>
  <c r="C94" i="4"/>
  <c r="E18" i="8"/>
  <c r="C56" i="4"/>
  <c r="C132" i="4"/>
  <c r="C15" i="8"/>
  <c r="C11" i="8"/>
  <c r="B6" i="3" s="1"/>
  <c r="C16" i="8"/>
  <c r="C12" i="8"/>
  <c r="B7" i="3" s="1"/>
  <c r="C17" i="8"/>
  <c r="B10" i="2" s="1"/>
  <c r="C13" i="8"/>
  <c r="C18" i="4"/>
  <c r="C117" i="1"/>
  <c r="C84" i="1"/>
  <c r="C51" i="1"/>
  <c r="C18" i="1"/>
  <c r="D178" i="8" l="1"/>
  <c r="D146" i="1"/>
  <c r="H8" i="3"/>
  <c r="D8" i="3"/>
  <c r="B8" i="3"/>
  <c r="H7" i="3"/>
  <c r="F8" i="2"/>
  <c r="F5" i="2"/>
  <c r="F10" i="2"/>
  <c r="D9" i="3"/>
  <c r="H9" i="3"/>
  <c r="I55" i="7"/>
  <c r="C179" i="8"/>
  <c r="C55" i="8"/>
  <c r="C175" i="8"/>
  <c r="C174" i="8"/>
  <c r="C173" i="8"/>
  <c r="C154" i="8"/>
  <c r="E154" i="8" s="1"/>
  <c r="C178" i="8"/>
  <c r="B9" i="3"/>
  <c r="C182" i="8"/>
  <c r="E14" i="2"/>
  <c r="C14" i="2"/>
  <c r="F6" i="2"/>
  <c r="F11" i="2"/>
  <c r="D14" i="2"/>
  <c r="B14" i="2"/>
  <c r="C181" i="8"/>
  <c r="F9" i="3"/>
  <c r="C153" i="8"/>
  <c r="E153" i="8" s="1"/>
  <c r="C177" i="8"/>
  <c r="C176" i="8"/>
  <c r="C152" i="8"/>
  <c r="E152" i="8" s="1"/>
  <c r="D183" i="8"/>
  <c r="C180" i="8"/>
  <c r="C92" i="8"/>
  <c r="C18" i="8"/>
  <c r="C129" i="8"/>
  <c r="F14" i="2" l="1"/>
  <c r="C183" i="8"/>
</calcChain>
</file>

<file path=xl/sharedStrings.xml><?xml version="1.0" encoding="utf-8"?>
<sst xmlns="http://schemas.openxmlformats.org/spreadsheetml/2006/main" count="998" uniqueCount="134">
  <si>
    <t>องค์การบริหารส่วนตำบลบึงปรือ</t>
  </si>
  <si>
    <t>รายจ่ายที่เกิดขึ้นจริง</t>
  </si>
  <si>
    <t>ลำดับที่</t>
  </si>
  <si>
    <t>รายการ</t>
  </si>
  <si>
    <t>ค่าใช้จ่ายที่เกิดขึ้นจริง</t>
  </si>
  <si>
    <t>รวม</t>
  </si>
  <si>
    <t>เดือนตุลาคม</t>
  </si>
  <si>
    <t>เดือนพฤศจิกายน</t>
  </si>
  <si>
    <t>เดือนธันวาคม</t>
  </si>
  <si>
    <t>รายจ่ายงบกลาง</t>
  </si>
  <si>
    <t>เงินเดือน(ฝ่ายบริหาร)</t>
  </si>
  <si>
    <t>เงินเดือน(ฝ่ายบประจำ)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</si>
  <si>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</si>
  <si>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</si>
  <si>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</si>
  <si>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</si>
  <si>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</si>
  <si>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</si>
  <si>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</si>
  <si>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หมายเหตุ</t>
  </si>
  <si>
    <t>.............................................................................................................................................................</t>
  </si>
  <si>
    <t>(ลงชื่อ)..........................................ผู้รายงาน</t>
  </si>
  <si>
    <t>(ลงชื่อ).............................................หัวหน้าหน่วยงาน</t>
  </si>
  <si>
    <t>ปลัดองค์การบริหารส่วนตำบลบึงปรือ</t>
  </si>
  <si>
    <t>ผู้อำนวยการกองคลัง</t>
  </si>
  <si>
    <t>(นางเครือวัลย์  มวมขุนทด)</t>
  </si>
  <si>
    <t>เดือนมกราคม</t>
  </si>
  <si>
    <t>เดือนกุมภาพันธ์</t>
  </si>
  <si>
    <t>เดือนมีนาคม</t>
  </si>
  <si>
    <t>เดือนเมษายน</t>
  </si>
  <si>
    <t>เดือนพฤษภาคม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</si>
  <si>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</si>
  <si>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</si>
  <si>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</si>
  <si>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</si>
  <si>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แผนการใช้จ่ายเงินของสำนักปลัด</t>
  </si>
  <si>
    <t>หัวหน้าสำนักปลัด</t>
  </si>
  <si>
    <t>แผนการใช้จ่ายเงินของกองคลัง</t>
  </si>
  <si>
    <t>แผนการใช้จ่ายเงินของกองช่าง</t>
  </si>
  <si>
    <t>แผนการใช้จ่ายเงินของกองศึกษา</t>
  </si>
  <si>
    <t>แผนการใช้จ่ายเงินของกองสวัสดิการสังคม</t>
  </si>
  <si>
    <t>(นางสาวรัตนา  พันชนะ)</t>
  </si>
  <si>
    <t>ผู้อำนวยการกองสวัสดิการสังคม</t>
  </si>
  <si>
    <t>(นางสาวสุพรรษา  ศรีโยธา)</t>
  </si>
  <si>
    <t>ผู้อำนวยการกองศึกษา</t>
  </si>
  <si>
    <t xml:space="preserve">เดือนพฤษภาคม </t>
  </si>
  <si>
    <t>แผนการใช้จ่ายเงินรวม</t>
  </si>
  <si>
    <t>ตอบแทน</t>
  </si>
  <si>
    <t>ใช้สอย</t>
  </si>
  <si>
    <t>ประมาณการค่าใช้จ่าย</t>
  </si>
  <si>
    <t>วัสดุ</t>
  </si>
  <si>
    <t>แผน</t>
  </si>
  <si>
    <t>จ่ายจริง</t>
  </si>
  <si>
    <t>แผนการใช้จ่ายเงิน</t>
  </si>
  <si>
    <t>รายจ่ายจริง</t>
  </si>
  <si>
    <t>คิดเป็นร้อยละ</t>
  </si>
  <si>
    <t>ลำดับ</t>
  </si>
  <si>
    <t>รายละเอียด 4</t>
  </si>
  <si>
    <t>รายละเอียดประกอบการตรวจประเมินประสิทธิภาพองค์กรปกครองส่วนท้องถิ่น</t>
  </si>
  <si>
    <t>หมวด</t>
  </si>
  <si>
    <t>ไตรมาส2</t>
  </si>
  <si>
    <t>ไตรมาส 3</t>
  </si>
  <si>
    <t>ไตรมาส4</t>
  </si>
  <si>
    <t>ค่าครุภัณฑ์ ที่ดินและสิ่งก่อสร้าง</t>
  </si>
  <si>
    <t>งบกลาง</t>
  </si>
  <si>
    <t xml:space="preserve">รายจ่ายอื่นๆ </t>
  </si>
  <si>
    <t>รวมทั้งสิ้น</t>
  </si>
  <si>
    <t>ขอรับรองว่ารายละเอียดข้างต้นเป็นความจริงทุกประการ</t>
  </si>
  <si>
    <t>(ลงชื่อ)</t>
  </si>
  <si>
    <t>เงินเดือน ค่าจ้าง</t>
  </si>
  <si>
    <t>ไตรมาส1</t>
  </si>
  <si>
    <t xml:space="preserve">                   (ลงชื่อ)</t>
  </si>
  <si>
    <t xml:space="preserve">     (นางเครือวัลย์  มวมขุนทด)</t>
  </si>
  <si>
    <t>รายละเอียดการบริหารจัดการในเรื่องการเบิกจ่ายให้เป็นไปตามแผนการใช้จ่ายเงิน</t>
  </si>
  <si>
    <t>หมวดรายจ่าย</t>
  </si>
  <si>
    <t>ไตรมาส 1</t>
  </si>
  <si>
    <t>ไตรมาส 2</t>
  </si>
  <si>
    <t>ไตรมาส 4</t>
  </si>
  <si>
    <t>ยอดเบิกจ่ายจริง</t>
  </si>
  <si>
    <t>ค่าครุภัณฑ์ที่ดินและสิ่งก่อสร้าง</t>
  </si>
  <si>
    <t>ขอรับรองว่ารายละเอียดข้างต้นเป็นความจริงทุปกระการ</t>
  </si>
  <si>
    <t xml:space="preserve">         (นางเครือวัลย์  มวมขุนทด)</t>
  </si>
  <si>
    <t xml:space="preserve">  ปลัดองค์การบริหารส่วนตำบลบึงปรือ</t>
  </si>
  <si>
    <t>(นางสาวอมรวรรณ  วงษ์สีมา)</t>
  </si>
  <si>
    <t>(นายธวัชชัย  ลือสูงเนิน)</t>
  </si>
  <si>
    <t>ผู้อำนวยการกองช่าง</t>
  </si>
  <si>
    <t>จัดเก็บรายจ่ายจริง ประจำปีงบประมาณ 2562</t>
  </si>
  <si>
    <t>งบประมาณรายจ่ายประจำปี พ.ศ. 2563</t>
  </si>
  <si>
    <t>(นางภูษิตา  กำเนิดเขว้า)</t>
  </si>
  <si>
    <t xml:space="preserve">    </t>
  </si>
  <si>
    <t>(นางบังอร  เพียซ้าย)</t>
  </si>
  <si>
    <t>รองปลัด อบต. รักษาการ</t>
  </si>
  <si>
    <t>งบประมาณรายจ่ายประจำปี พ.ศ. 2564</t>
  </si>
  <si>
    <t>ไตรมาสที่ 1 ตั้งแต่เดือนตุลาคม ถึงเดือน  ธันวาคม 2563</t>
  </si>
  <si>
    <t>ไตรมาสที่ 2 ตั้งแต่เดือนมกราคม ถึงเดือน  มีนาคม 2564</t>
  </si>
  <si>
    <t>ไตรมาสที่ 3 ตั้งแต่เดือนเมษายน ถึงเดือน  มิถุนายน 2564</t>
  </si>
  <si>
    <t>ผู้อำนวยการกองช่าง  รักษาการ</t>
  </si>
  <si>
    <t>ผ้อำนวยการกองคลัง</t>
  </si>
  <si>
    <t>ไตรมาสที่ 4  ตั้งแต่เดือนกรกฎาคม ถึงเดือน กันยายน 2564</t>
  </si>
  <si>
    <t>ไตรมาสที่ 3 ตั้งแต่เดือนเมษายน ถึงเดือน มิถุนายน  2564</t>
  </si>
  <si>
    <t>ไตรมาสที่ 4 ตั้งแต่เดือนกรกฎาคม ถึงเดือน กันยายน  2564</t>
  </si>
  <si>
    <t>ผู้อำนวยการกอคลัง</t>
  </si>
  <si>
    <t>ประจำปีงบประมาณ  พ.ศ. 2564</t>
  </si>
  <si>
    <t xml:space="preserve">        (นายธวัชชัย  ลือสูงเนิน)</t>
  </si>
  <si>
    <t>(นายเติมศักดิ์  กันขุนทด)</t>
  </si>
  <si>
    <t>นักจัดการงานทั่วไป  รักษาการ</t>
  </si>
  <si>
    <t>หมวดครุภัณฑ์ และหมวดที่ดินและสิ่งก่อสร้าง  ประจำปีงบประมาณ  2564</t>
  </si>
  <si>
    <t>เก้าอี้ทำงาน  (ห้องประชุมสภา)</t>
  </si>
  <si>
    <t>จำนวนเงินเบิกจ่าย</t>
  </si>
  <si>
    <t>เครื่องถ่ายเอกสาร</t>
  </si>
  <si>
    <t>ชุดไมโคโฟนห้องปะชุมพร้อมอุปกรณ์</t>
  </si>
  <si>
    <t>ชุดโต๊ะประชุมสภา</t>
  </si>
  <si>
    <t>เก้าอี้ทำงาน 5 แฉก</t>
  </si>
  <si>
    <t>โต๊ะทำงาน</t>
  </si>
  <si>
    <t>เครื่องคอมพิวเตอร์สำนักงาน</t>
  </si>
  <si>
    <t>เครื่องพิมเลเซอร์ LED ขาวดำ</t>
  </si>
  <si>
    <t>เครื่องพิมพ์สีชนิดเลเซอร์</t>
  </si>
  <si>
    <t>เครื่องคอมพิวเตอร์โน๊คบุค  จำนวน 2 เครื่อง</t>
  </si>
  <si>
    <t>โครงการก่อสร้างถนนหินคลุกภายในหมู่บ้าน จุดบ้านนางร่วม ม.2</t>
  </si>
  <si>
    <t>โครงการขุดลอกคลองบ้านสะพานเลียบถึงคลองน้ำหลุม หมู่ที่ 6</t>
  </si>
  <si>
    <t>โครงการปรับปรุงต่อเติมอาคารเอนกประสงค์ อบต.บึงปรือ</t>
  </si>
  <si>
    <t>โครงการก่อสร้าถนนลูกรังสายคุ้มเทพาพัฒนา  หมู่ที่ 8</t>
  </si>
  <si>
    <t>โครงการก่อสร้างถนนหินคลุกจากบ้านนางรัชนู ถึงบ้านนายดาว ม.1</t>
  </si>
  <si>
    <t>โครงการก่อสร้างถนนหินคลุกสายตะวันออกหมู่บ้าน หมู่ที่ 5</t>
  </si>
  <si>
    <t>โครงการก่อสร้างถนนหินคลุกสายบ้านนายอำนวย ถึวไร่เอเดน ม.7</t>
  </si>
  <si>
    <t>โครงการก่อสร้างถนนหินคลุกหมู่ที่ 7</t>
  </si>
  <si>
    <t>โครงกาขุดลอกคลองลำยายชี 3-6-7</t>
  </si>
  <si>
    <t>โครงการซ่อมแซมฝายตัวเก่า หมู่ที่ 7</t>
  </si>
  <si>
    <t>โครงการซ่อแซมถนนพร้อมวางท่อคอนกรีตเพิ่มเติม หมู่ที่ 8</t>
  </si>
  <si>
    <t>โครงการปรับปรุงซ่อมแซมคันคูสระน้ำหน้าวัดมะค่าคุก หมู่ที่ 1</t>
  </si>
  <si>
    <t>โครงการซ่อมแซมไฟฟ้าส่องสว่างภายในตำบลบึงปรือ</t>
  </si>
  <si>
    <t>โครงการซ่อมแซมหอกระจ่ายข่าวภายในตำบลบึงปรือ</t>
  </si>
  <si>
    <t>งบประมาณที่ตั้งไว้</t>
  </si>
  <si>
    <t>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</si>
</sst>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0" applyNumberFormat="1" applyFont="1" applyBorder="1"/>
    <xf numFmtId="43" fontId="3" fillId="0" borderId="1" xfId="1" applyFont="1" applyBorder="1"/>
    <xf numFmtId="0" fontId="3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1" xfId="1" applyFont="1" applyBorder="1"/>
    <xf numFmtId="2" fontId="6" fillId="0" borderId="1" xfId="0" applyNumberFormat="1" applyFont="1" applyBorder="1"/>
    <xf numFmtId="43" fontId="6" fillId="0" borderId="0" xfId="0" applyNumberFormat="1" applyFont="1"/>
    <xf numFmtId="2" fontId="6" fillId="0" borderId="0" xfId="0" applyNumberFormat="1" applyFont="1"/>
    <xf numFmtId="0" fontId="6" fillId="0" borderId="3" xfId="0" applyFont="1" applyBorder="1"/>
    <xf numFmtId="43" fontId="9" fillId="0" borderId="1" xfId="0" applyNumberFormat="1" applyFont="1" applyBorder="1"/>
    <xf numFmtId="43" fontId="9" fillId="0" borderId="1" xfId="1" applyFont="1" applyBorder="1"/>
    <xf numFmtId="0" fontId="6" fillId="0" borderId="0" xfId="0" applyFont="1" applyAlignment="1"/>
    <xf numFmtId="43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/>
    <xf numFmtId="43" fontId="4" fillId="0" borderId="1" xfId="0" applyNumberFormat="1" applyFont="1" applyBorder="1"/>
    <xf numFmtId="43" fontId="4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1"/>
  <sheetViews>
    <sheetView tabSelected="1" workbookViewId="0">
      <selection activeCell="M5" sqref="M5"/>
    </sheetView>
  </sheetViews>
  <sheetFormatPr defaultRowHeight="14.25" x14ac:dyDescent="0.2"/>
  <cols>
    <col min="1" max="1" width="7.25" customWidth="1"/>
    <col min="2" max="2" width="21.125" customWidth="1"/>
    <col min="3" max="3" width="16.75" customWidth="1"/>
    <col min="4" max="4" width="17" customWidth="1"/>
    <col min="5" max="5" width="17.125" customWidth="1"/>
    <col min="6" max="6" width="16.25" customWidth="1"/>
  </cols>
  <sheetData>
    <row r="1" spans="1:9" s="10" customFormat="1" ht="23.25" x14ac:dyDescent="0.35">
      <c r="A1" s="46" t="s">
        <v>0</v>
      </c>
      <c r="B1" s="46"/>
      <c r="C1" s="46"/>
      <c r="D1" s="46"/>
      <c r="E1" s="46"/>
      <c r="F1" s="46"/>
      <c r="G1" s="9"/>
      <c r="H1" s="9"/>
      <c r="I1" s="9"/>
    </row>
    <row r="2" spans="1:9" s="10" customFormat="1" ht="23.25" x14ac:dyDescent="0.35">
      <c r="A2" s="46" t="s">
        <v>1</v>
      </c>
      <c r="B2" s="46"/>
      <c r="C2" s="46"/>
      <c r="D2" s="46"/>
      <c r="E2" s="46"/>
      <c r="F2" s="46"/>
      <c r="G2" s="9"/>
      <c r="H2" s="9"/>
      <c r="I2" s="9"/>
    </row>
    <row r="3" spans="1:9" s="10" customFormat="1" ht="23.25" x14ac:dyDescent="0.35">
      <c r="A3" s="46" t="s">
        <v>92</v>
      </c>
      <c r="B3" s="46"/>
      <c r="C3" s="46"/>
      <c r="D3" s="46"/>
      <c r="E3" s="46"/>
      <c r="F3" s="46"/>
      <c r="G3" s="9"/>
      <c r="H3" s="9"/>
      <c r="I3" s="9"/>
    </row>
    <row r="4" spans="1:9" s="10" customFormat="1" ht="23.25" x14ac:dyDescent="0.35">
      <c r="A4" s="46" t="s">
        <v>93</v>
      </c>
      <c r="B4" s="46"/>
      <c r="C4" s="46"/>
      <c r="D4" s="46"/>
      <c r="E4" s="46"/>
      <c r="F4" s="46"/>
      <c r="G4" s="9"/>
      <c r="H4" s="9"/>
      <c r="I4" s="9"/>
    </row>
    <row r="5" spans="1:9" s="10" customFormat="1" ht="20.25" x14ac:dyDescent="0.3">
      <c r="A5" s="9"/>
      <c r="B5" s="9"/>
      <c r="C5" s="9"/>
      <c r="D5" s="9"/>
      <c r="E5" s="9"/>
      <c r="F5" s="9"/>
      <c r="G5" s="9"/>
      <c r="H5" s="9"/>
      <c r="I5" s="9"/>
    </row>
    <row r="6" spans="1:9" s="10" customFormat="1" ht="20.25" x14ac:dyDescent="0.3">
      <c r="A6" s="49" t="s">
        <v>2</v>
      </c>
      <c r="B6" s="47" t="s">
        <v>3</v>
      </c>
      <c r="C6" s="48" t="s">
        <v>4</v>
      </c>
      <c r="D6" s="48"/>
      <c r="E6" s="48"/>
      <c r="F6" s="48"/>
      <c r="G6" s="9"/>
      <c r="H6" s="9"/>
      <c r="I6" s="9"/>
    </row>
    <row r="7" spans="1:9" s="10" customFormat="1" ht="20.25" x14ac:dyDescent="0.3">
      <c r="A7" s="49"/>
      <c r="B7" s="47"/>
      <c r="C7" s="11" t="s">
        <v>5</v>
      </c>
      <c r="D7" s="11" t="s">
        <v>6</v>
      </c>
      <c r="E7" s="12" t="s">
        <v>7</v>
      </c>
      <c r="F7" s="11" t="s">
        <v>8</v>
      </c>
      <c r="G7" s="9"/>
      <c r="H7" s="9"/>
      <c r="I7" s="9"/>
    </row>
    <row r="8" spans="1:9" s="10" customFormat="1" ht="20.25" x14ac:dyDescent="0.3">
      <c r="A8" s="16">
        <v>1</v>
      </c>
      <c r="B8" s="14" t="s">
        <v>9</v>
      </c>
      <c r="C8" s="21">
        <f>SUM(D8:F8)</f>
        <v>1763728</v>
      </c>
      <c r="D8" s="21">
        <v>461100</v>
      </c>
      <c r="E8" s="21">
        <v>467234</v>
      </c>
      <c r="F8" s="21">
        <v>835394</v>
      </c>
      <c r="G8" s="9"/>
      <c r="H8" s="9"/>
      <c r="I8" s="9"/>
    </row>
    <row r="9" spans="1:9" s="10" customFormat="1" ht="20.25" x14ac:dyDescent="0.3">
      <c r="A9" s="16">
        <v>2</v>
      </c>
      <c r="B9" s="14" t="s">
        <v>10</v>
      </c>
      <c r="C9" s="21">
        <f t="shared" ref="C9:C18" si="0">SUM(D9:F9)</f>
        <v>599580</v>
      </c>
      <c r="D9" s="21">
        <v>192660</v>
      </c>
      <c r="E9" s="21">
        <v>207060</v>
      </c>
      <c r="F9" s="21">
        <v>199860</v>
      </c>
      <c r="G9" s="9"/>
      <c r="H9" s="9"/>
      <c r="I9" s="9"/>
    </row>
    <row r="10" spans="1:9" s="10" customFormat="1" ht="20.25" x14ac:dyDescent="0.3">
      <c r="A10" s="16">
        <v>3</v>
      </c>
      <c r="B10" s="14" t="s">
        <v>11</v>
      </c>
      <c r="C10" s="21">
        <f t="shared" si="0"/>
        <v>1674433</v>
      </c>
      <c r="D10" s="21">
        <v>438778</v>
      </c>
      <c r="E10" s="21">
        <v>698395</v>
      </c>
      <c r="F10" s="21">
        <v>537260</v>
      </c>
      <c r="G10" s="9"/>
      <c r="H10" s="9"/>
      <c r="I10" s="9"/>
    </row>
    <row r="11" spans="1:9" s="10" customFormat="1" ht="20.25" x14ac:dyDescent="0.3">
      <c r="A11" s="16">
        <v>4</v>
      </c>
      <c r="B11" s="14" t="s">
        <v>12</v>
      </c>
      <c r="C11" s="21">
        <f t="shared" si="0"/>
        <v>78900</v>
      </c>
      <c r="D11" s="21">
        <v>0</v>
      </c>
      <c r="E11" s="21">
        <v>41400</v>
      </c>
      <c r="F11" s="21">
        <v>37500</v>
      </c>
      <c r="G11" s="9"/>
      <c r="H11" s="9"/>
      <c r="I11" s="9"/>
    </row>
    <row r="12" spans="1:9" s="10" customFormat="1" ht="20.25" x14ac:dyDescent="0.3">
      <c r="A12" s="16">
        <v>5</v>
      </c>
      <c r="B12" s="14" t="s">
        <v>13</v>
      </c>
      <c r="C12" s="21">
        <f t="shared" si="0"/>
        <v>533785.25</v>
      </c>
      <c r="D12" s="21">
        <v>10460</v>
      </c>
      <c r="E12" s="21">
        <v>167975.47</v>
      </c>
      <c r="F12" s="21">
        <v>355349.78</v>
      </c>
      <c r="G12" s="9"/>
      <c r="H12" s="9"/>
      <c r="I12" s="9"/>
    </row>
    <row r="13" spans="1:9" s="10" customFormat="1" ht="20.25" x14ac:dyDescent="0.3">
      <c r="A13" s="16">
        <v>6</v>
      </c>
      <c r="B13" s="14" t="s">
        <v>14</v>
      </c>
      <c r="C13" s="21">
        <f t="shared" si="0"/>
        <v>245819</v>
      </c>
      <c r="D13" s="21">
        <v>0</v>
      </c>
      <c r="E13" s="21">
        <v>214949</v>
      </c>
      <c r="F13" s="21">
        <v>30870</v>
      </c>
      <c r="G13" s="9"/>
      <c r="H13" s="9"/>
      <c r="I13" s="9"/>
    </row>
    <row r="14" spans="1:9" s="10" customFormat="1" ht="20.25" x14ac:dyDescent="0.3">
      <c r="A14" s="16">
        <v>7</v>
      </c>
      <c r="B14" s="14" t="s">
        <v>15</v>
      </c>
      <c r="C14" s="21">
        <f t="shared" si="0"/>
        <v>38103.15</v>
      </c>
      <c r="D14" s="21">
        <v>0</v>
      </c>
      <c r="E14" s="21">
        <v>23947.73</v>
      </c>
      <c r="F14" s="21">
        <v>14155.42</v>
      </c>
      <c r="G14" s="9"/>
      <c r="H14" s="9"/>
      <c r="I14" s="9"/>
    </row>
    <row r="15" spans="1:9" s="10" customFormat="1" ht="20.25" x14ac:dyDescent="0.3">
      <c r="A15" s="16">
        <v>8</v>
      </c>
      <c r="B15" s="14" t="s">
        <v>16</v>
      </c>
      <c r="C15" s="21">
        <f t="shared" si="0"/>
        <v>0</v>
      </c>
      <c r="D15" s="21">
        <v>0</v>
      </c>
      <c r="E15" s="21"/>
      <c r="F15" s="21">
        <v>0</v>
      </c>
      <c r="G15" s="9"/>
      <c r="H15" s="9"/>
      <c r="I15" s="9"/>
    </row>
    <row r="16" spans="1:9" s="10" customFormat="1" ht="20.25" x14ac:dyDescent="0.3">
      <c r="A16" s="16">
        <v>9</v>
      </c>
      <c r="B16" s="14" t="s">
        <v>17</v>
      </c>
      <c r="C16" s="21">
        <f t="shared" si="0"/>
        <v>0</v>
      </c>
      <c r="D16" s="21">
        <v>0</v>
      </c>
      <c r="E16" s="21"/>
      <c r="F16" s="21">
        <v>0</v>
      </c>
      <c r="G16" s="9"/>
      <c r="H16" s="9"/>
      <c r="I16" s="9"/>
    </row>
    <row r="17" spans="1:9" s="10" customFormat="1" ht="20.25" x14ac:dyDescent="0.3">
      <c r="A17" s="16">
        <v>10</v>
      </c>
      <c r="B17" s="14" t="s">
        <v>18</v>
      </c>
      <c r="C17" s="21">
        <f t="shared" si="0"/>
        <v>270000</v>
      </c>
      <c r="D17" s="21">
        <v>10000</v>
      </c>
      <c r="E17" s="21">
        <v>0</v>
      </c>
      <c r="F17" s="21">
        <v>260000</v>
      </c>
      <c r="G17" s="9"/>
      <c r="H17" s="9"/>
      <c r="I17" s="9"/>
    </row>
    <row r="18" spans="1:9" s="10" customFormat="1" ht="20.25" x14ac:dyDescent="0.3">
      <c r="A18" s="43" t="s">
        <v>5</v>
      </c>
      <c r="B18" s="43"/>
      <c r="C18" s="21">
        <f t="shared" si="0"/>
        <v>5204348.4000000004</v>
      </c>
      <c r="D18" s="21">
        <f>SUM(D8:D17)</f>
        <v>1112998</v>
      </c>
      <c r="E18" s="21">
        <f>SUM(E8:E17)</f>
        <v>1820961.2</v>
      </c>
      <c r="F18" s="21">
        <f>SUM(F8:F17)</f>
        <v>2270389.2000000002</v>
      </c>
      <c r="G18" s="9"/>
      <c r="H18" s="9"/>
      <c r="I18" s="9"/>
    </row>
    <row r="19" spans="1:9" s="10" customFormat="1" ht="20.25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s="10" customFormat="1" ht="20.25" x14ac:dyDescent="0.3">
      <c r="A20" s="9" t="s">
        <v>19</v>
      </c>
      <c r="B20" s="9"/>
      <c r="C20" s="9"/>
      <c r="D20" s="9"/>
      <c r="E20" s="9"/>
      <c r="F20" s="9"/>
      <c r="G20" s="9"/>
      <c r="H20" s="9"/>
      <c r="I20" s="9"/>
    </row>
    <row r="21" spans="1:9" s="10" customFormat="1" ht="20.25" x14ac:dyDescent="0.3">
      <c r="A21" s="9"/>
      <c r="B21" s="9" t="s">
        <v>20</v>
      </c>
      <c r="C21" s="9"/>
      <c r="D21" s="9"/>
      <c r="E21" s="9"/>
      <c r="F21" s="9"/>
      <c r="G21" s="9"/>
      <c r="H21" s="9"/>
      <c r="I21" s="9"/>
    </row>
    <row r="22" spans="1:9" s="10" customFormat="1" ht="20.25" x14ac:dyDescent="0.3">
      <c r="A22" s="9"/>
      <c r="B22" s="9" t="s">
        <v>20</v>
      </c>
      <c r="C22" s="9"/>
      <c r="D22" s="9"/>
      <c r="E22" s="9"/>
      <c r="F22" s="9"/>
      <c r="G22" s="9"/>
      <c r="H22" s="9"/>
      <c r="I22" s="9"/>
    </row>
    <row r="23" spans="1:9" s="10" customFormat="1" ht="20.25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s="10" customFormat="1" ht="20.25" x14ac:dyDescent="0.3">
      <c r="A24" s="9"/>
      <c r="B24" s="9" t="s">
        <v>21</v>
      </c>
      <c r="C24" s="9"/>
      <c r="D24" s="9" t="s">
        <v>22</v>
      </c>
      <c r="E24" s="9"/>
      <c r="F24" s="9"/>
      <c r="G24" s="9"/>
      <c r="H24" s="9"/>
      <c r="I24" s="9"/>
    </row>
    <row r="25" spans="1:9" s="10" customFormat="1" ht="20.25" x14ac:dyDescent="0.3">
      <c r="A25" s="9"/>
      <c r="B25" s="20" t="s">
        <v>90</v>
      </c>
      <c r="C25" s="9"/>
      <c r="D25" s="44" t="s">
        <v>25</v>
      </c>
      <c r="E25" s="44"/>
      <c r="F25" s="9"/>
      <c r="G25" s="9"/>
      <c r="H25" s="9"/>
      <c r="I25" s="9"/>
    </row>
    <row r="26" spans="1:9" s="10" customFormat="1" ht="20.25" x14ac:dyDescent="0.3">
      <c r="A26" s="9"/>
      <c r="B26" s="20" t="s">
        <v>91</v>
      </c>
      <c r="C26" s="9"/>
      <c r="D26" s="9" t="s">
        <v>23</v>
      </c>
      <c r="E26" s="9"/>
      <c r="F26" s="9"/>
      <c r="G26" s="9"/>
      <c r="H26" s="9"/>
      <c r="I26" s="9"/>
    </row>
    <row r="27" spans="1:9" s="10" customFormat="1" ht="20.25" x14ac:dyDescent="0.3">
      <c r="A27" s="9"/>
      <c r="B27" s="20" t="s">
        <v>24</v>
      </c>
      <c r="C27" s="9"/>
      <c r="D27" s="9"/>
      <c r="E27" s="9"/>
      <c r="F27" s="9"/>
      <c r="G27" s="9"/>
      <c r="H27" s="9"/>
      <c r="I27" s="9"/>
    </row>
    <row r="28" spans="1:9" s="10" customFormat="1" ht="20.25" x14ac:dyDescent="0.3">
      <c r="A28" s="9"/>
      <c r="B28" s="31"/>
      <c r="C28" s="9"/>
      <c r="D28" s="9"/>
      <c r="E28" s="9"/>
      <c r="F28" s="9"/>
      <c r="G28" s="9"/>
      <c r="H28" s="9"/>
      <c r="I28" s="9"/>
    </row>
    <row r="29" spans="1:9" s="10" customFormat="1" ht="20.25" x14ac:dyDescent="0.3">
      <c r="A29" s="9"/>
      <c r="B29" s="31"/>
      <c r="C29" s="9"/>
      <c r="D29" s="9"/>
      <c r="E29" s="9"/>
      <c r="F29" s="9"/>
      <c r="G29" s="9"/>
      <c r="H29" s="9"/>
      <c r="I29" s="9"/>
    </row>
    <row r="30" spans="1:9" s="10" customFormat="1" ht="20.25" x14ac:dyDescent="0.3">
      <c r="A30" s="9"/>
      <c r="B30" s="31"/>
      <c r="C30" s="9"/>
      <c r="D30" s="9"/>
      <c r="E30" s="9"/>
      <c r="F30" s="9"/>
      <c r="G30" s="9"/>
      <c r="H30" s="9"/>
      <c r="I30" s="9"/>
    </row>
    <row r="31" spans="1:9" s="10" customFormat="1" ht="20.25" x14ac:dyDescent="0.3">
      <c r="A31" s="9"/>
      <c r="B31" s="31"/>
      <c r="C31" s="9"/>
      <c r="D31" s="9"/>
      <c r="E31" s="9"/>
      <c r="F31" s="9"/>
      <c r="G31" s="9"/>
      <c r="H31" s="9"/>
      <c r="I31" s="9"/>
    </row>
    <row r="32" spans="1:9" s="10" customFormat="1" ht="20.25" x14ac:dyDescent="0.3">
      <c r="A32" s="9"/>
      <c r="B32" s="31"/>
      <c r="C32" s="9"/>
      <c r="D32" s="9"/>
      <c r="E32" s="9"/>
      <c r="F32" s="9"/>
      <c r="G32" s="9"/>
      <c r="H32" s="9"/>
      <c r="I32" s="9"/>
    </row>
    <row r="33" spans="1:9" s="10" customFormat="1" ht="20.25" x14ac:dyDescent="0.3">
      <c r="A33" s="9"/>
      <c r="B33" s="31"/>
      <c r="C33" s="9"/>
      <c r="D33" s="9"/>
      <c r="E33" s="9"/>
      <c r="F33" s="9"/>
      <c r="G33" s="9"/>
      <c r="H33" s="9"/>
      <c r="I33" s="9"/>
    </row>
    <row r="34" spans="1:9" s="10" customFormat="1" ht="23.25" x14ac:dyDescent="0.35">
      <c r="A34" s="46" t="s">
        <v>0</v>
      </c>
      <c r="B34" s="46"/>
      <c r="C34" s="46"/>
      <c r="D34" s="46"/>
      <c r="E34" s="46"/>
      <c r="F34" s="46"/>
      <c r="G34" s="9"/>
      <c r="H34" s="9"/>
      <c r="I34" s="9"/>
    </row>
    <row r="35" spans="1:9" s="10" customFormat="1" ht="23.25" x14ac:dyDescent="0.35">
      <c r="A35" s="46" t="s">
        <v>1</v>
      </c>
      <c r="B35" s="46"/>
      <c r="C35" s="46"/>
      <c r="D35" s="46"/>
      <c r="E35" s="46"/>
      <c r="F35" s="46"/>
      <c r="G35" s="9"/>
      <c r="H35" s="9"/>
      <c r="I35" s="9"/>
    </row>
    <row r="36" spans="1:9" s="10" customFormat="1" ht="23.25" x14ac:dyDescent="0.35">
      <c r="A36" s="46" t="s">
        <v>92</v>
      </c>
      <c r="B36" s="46"/>
      <c r="C36" s="46"/>
      <c r="D36" s="46"/>
      <c r="E36" s="46"/>
      <c r="F36" s="46"/>
      <c r="G36" s="9"/>
      <c r="H36" s="9"/>
      <c r="I36" s="9"/>
    </row>
    <row r="37" spans="1:9" s="10" customFormat="1" ht="23.25" x14ac:dyDescent="0.35">
      <c r="A37" s="46" t="s">
        <v>94</v>
      </c>
      <c r="B37" s="46"/>
      <c r="C37" s="46"/>
      <c r="D37" s="46"/>
      <c r="E37" s="46"/>
      <c r="F37" s="46"/>
      <c r="G37" s="9"/>
      <c r="H37" s="9"/>
      <c r="I37" s="9"/>
    </row>
    <row r="38" spans="1:9" s="10" customFormat="1" ht="20.25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s="10" customFormat="1" ht="20.25" x14ac:dyDescent="0.3">
      <c r="A39" s="47" t="s">
        <v>2</v>
      </c>
      <c r="B39" s="47" t="s">
        <v>3</v>
      </c>
      <c r="C39" s="48" t="s">
        <v>4</v>
      </c>
      <c r="D39" s="48"/>
      <c r="E39" s="48"/>
      <c r="F39" s="48"/>
      <c r="G39" s="9"/>
      <c r="H39" s="9"/>
      <c r="I39" s="9"/>
    </row>
    <row r="40" spans="1:9" s="10" customFormat="1" ht="20.25" x14ac:dyDescent="0.3">
      <c r="A40" s="47"/>
      <c r="B40" s="47"/>
      <c r="C40" s="11" t="s">
        <v>5</v>
      </c>
      <c r="D40" s="11" t="s">
        <v>26</v>
      </c>
      <c r="E40" s="12" t="s">
        <v>27</v>
      </c>
      <c r="F40" s="11" t="s">
        <v>28</v>
      </c>
      <c r="G40" s="9"/>
      <c r="H40" s="9"/>
      <c r="I40" s="9"/>
    </row>
    <row r="41" spans="1:9" s="10" customFormat="1" ht="20.25" x14ac:dyDescent="0.3">
      <c r="A41" s="16">
        <v>1</v>
      </c>
      <c r="B41" s="14" t="s">
        <v>9</v>
      </c>
      <c r="C41" s="21">
        <f>SUM(D41:F41)</f>
        <v>1489716</v>
      </c>
      <c r="D41" s="21">
        <v>549314</v>
      </c>
      <c r="E41" s="21">
        <v>471001</v>
      </c>
      <c r="F41" s="21">
        <v>469401</v>
      </c>
      <c r="G41" s="9"/>
      <c r="H41" s="9"/>
      <c r="I41" s="9"/>
    </row>
    <row r="42" spans="1:9" s="10" customFormat="1" ht="20.25" x14ac:dyDescent="0.3">
      <c r="A42" s="16">
        <v>2</v>
      </c>
      <c r="B42" s="14" t="s">
        <v>10</v>
      </c>
      <c r="C42" s="21">
        <f t="shared" ref="C42:C51" si="1">SUM(D42:F42)</f>
        <v>599580</v>
      </c>
      <c r="D42" s="21">
        <v>199860</v>
      </c>
      <c r="E42" s="21">
        <v>192660</v>
      </c>
      <c r="F42" s="21">
        <v>207060</v>
      </c>
      <c r="G42" s="9"/>
      <c r="H42" s="9"/>
      <c r="I42" s="9"/>
    </row>
    <row r="43" spans="1:9" s="10" customFormat="1" ht="20.25" x14ac:dyDescent="0.3">
      <c r="A43" s="16">
        <v>3</v>
      </c>
      <c r="B43" s="14" t="s">
        <v>11</v>
      </c>
      <c r="C43" s="21">
        <f t="shared" si="1"/>
        <v>1634482.6</v>
      </c>
      <c r="D43" s="21">
        <v>537260</v>
      </c>
      <c r="E43" s="21">
        <v>537260</v>
      </c>
      <c r="F43" s="21">
        <v>559962.6</v>
      </c>
      <c r="G43" s="9"/>
      <c r="H43" s="9"/>
      <c r="I43" s="9"/>
    </row>
    <row r="44" spans="1:9" s="10" customFormat="1" ht="20.25" x14ac:dyDescent="0.3">
      <c r="A44" s="16">
        <v>4</v>
      </c>
      <c r="B44" s="14" t="s">
        <v>12</v>
      </c>
      <c r="C44" s="21">
        <f t="shared" si="1"/>
        <v>393164</v>
      </c>
      <c r="D44" s="21">
        <v>167850</v>
      </c>
      <c r="E44" s="21">
        <v>54100</v>
      </c>
      <c r="F44" s="21">
        <v>171214</v>
      </c>
      <c r="G44" s="9"/>
      <c r="H44" s="9"/>
      <c r="I44" s="9"/>
    </row>
    <row r="45" spans="1:9" s="10" customFormat="1" ht="20.25" x14ac:dyDescent="0.3">
      <c r="A45" s="16">
        <v>5</v>
      </c>
      <c r="B45" s="14" t="s">
        <v>13</v>
      </c>
      <c r="C45" s="21">
        <f>SUM(D45:F45)</f>
        <v>722183</v>
      </c>
      <c r="D45" s="21">
        <v>303080</v>
      </c>
      <c r="E45" s="21">
        <v>70560</v>
      </c>
      <c r="F45" s="21">
        <v>348543</v>
      </c>
      <c r="G45" s="9"/>
      <c r="H45" s="9"/>
      <c r="I45" s="9"/>
    </row>
    <row r="46" spans="1:9" s="10" customFormat="1" ht="20.25" x14ac:dyDescent="0.3">
      <c r="A46" s="16">
        <v>6</v>
      </c>
      <c r="B46" s="14" t="s">
        <v>14</v>
      </c>
      <c r="C46" s="21">
        <f t="shared" si="1"/>
        <v>316746</v>
      </c>
      <c r="D46" s="21">
        <v>220285</v>
      </c>
      <c r="E46" s="21">
        <v>15180</v>
      </c>
      <c r="F46" s="21">
        <v>81281</v>
      </c>
      <c r="G46" s="9"/>
      <c r="H46" s="9"/>
      <c r="I46" s="9"/>
    </row>
    <row r="47" spans="1:9" s="10" customFormat="1" ht="20.25" x14ac:dyDescent="0.3">
      <c r="A47" s="16">
        <v>7</v>
      </c>
      <c r="B47" s="14" t="s">
        <v>15</v>
      </c>
      <c r="C47" s="21">
        <f t="shared" si="1"/>
        <v>58228.639999999999</v>
      </c>
      <c r="D47" s="21">
        <v>20386.080000000002</v>
      </c>
      <c r="E47" s="21">
        <v>8061.38</v>
      </c>
      <c r="F47" s="21">
        <v>29781.18</v>
      </c>
      <c r="G47" s="9"/>
      <c r="H47" s="9"/>
      <c r="I47" s="9"/>
    </row>
    <row r="48" spans="1:9" s="10" customFormat="1" ht="20.25" x14ac:dyDescent="0.3">
      <c r="A48" s="16">
        <v>8</v>
      </c>
      <c r="B48" s="14" t="s">
        <v>16</v>
      </c>
      <c r="C48" s="21">
        <f t="shared" si="1"/>
        <v>337700</v>
      </c>
      <c r="D48" s="21">
        <v>164000</v>
      </c>
      <c r="E48" s="21">
        <v>0</v>
      </c>
      <c r="F48" s="21">
        <v>173700</v>
      </c>
      <c r="G48" s="9"/>
      <c r="H48" s="9"/>
      <c r="I48" s="9"/>
    </row>
    <row r="49" spans="1:9" s="10" customFormat="1" ht="20.25" x14ac:dyDescent="0.3">
      <c r="A49" s="16">
        <v>9</v>
      </c>
      <c r="B49" s="14" t="s">
        <v>17</v>
      </c>
      <c r="C49" s="21">
        <f t="shared" si="1"/>
        <v>0</v>
      </c>
      <c r="D49" s="21">
        <v>0</v>
      </c>
      <c r="E49" s="21">
        <v>0</v>
      </c>
      <c r="F49" s="21">
        <v>0</v>
      </c>
      <c r="G49" s="9"/>
      <c r="H49" s="9"/>
      <c r="I49" s="9"/>
    </row>
    <row r="50" spans="1:9" s="10" customFormat="1" ht="20.25" x14ac:dyDescent="0.3">
      <c r="A50" s="16">
        <v>10</v>
      </c>
      <c r="B50" s="14" t="s">
        <v>18</v>
      </c>
      <c r="C50" s="21">
        <f t="shared" si="1"/>
        <v>262000</v>
      </c>
      <c r="D50" s="21">
        <v>0</v>
      </c>
      <c r="E50" s="21">
        <v>262000</v>
      </c>
      <c r="F50" s="21">
        <v>0</v>
      </c>
      <c r="G50" s="9"/>
      <c r="H50" s="9"/>
      <c r="I50" s="9"/>
    </row>
    <row r="51" spans="1:9" s="10" customFormat="1" ht="20.25" x14ac:dyDescent="0.3">
      <c r="A51" s="43" t="s">
        <v>5</v>
      </c>
      <c r="B51" s="43"/>
      <c r="C51" s="21">
        <f t="shared" si="1"/>
        <v>5813800.2400000002</v>
      </c>
      <c r="D51" s="29">
        <f>SUM(D41:D50)</f>
        <v>2162035.08</v>
      </c>
      <c r="E51" s="29">
        <f>SUM(E41:E50)</f>
        <v>1610822.38</v>
      </c>
      <c r="F51" s="29">
        <f>SUM(F41:F50)</f>
        <v>2040942.78</v>
      </c>
      <c r="G51" s="9"/>
      <c r="H51" s="9"/>
      <c r="I51" s="9"/>
    </row>
    <row r="52" spans="1:9" s="10" customFormat="1" ht="20.25" x14ac:dyDescent="0.3">
      <c r="A52" s="9"/>
      <c r="B52" s="9"/>
      <c r="C52" s="9"/>
      <c r="D52" s="9"/>
      <c r="E52" s="9"/>
      <c r="F52" s="9"/>
      <c r="G52" s="9"/>
      <c r="H52" s="9"/>
      <c r="I52" s="9"/>
    </row>
    <row r="53" spans="1:9" s="10" customFormat="1" ht="20.25" x14ac:dyDescent="0.3">
      <c r="A53" s="9" t="s">
        <v>19</v>
      </c>
      <c r="B53" s="9"/>
      <c r="C53" s="9"/>
      <c r="D53" s="9"/>
      <c r="E53" s="9"/>
      <c r="F53" s="9"/>
      <c r="G53" s="9"/>
      <c r="H53" s="9"/>
      <c r="I53" s="9"/>
    </row>
    <row r="54" spans="1:9" s="10" customFormat="1" ht="20.25" x14ac:dyDescent="0.3">
      <c r="A54" s="9"/>
      <c r="B54" s="9" t="s">
        <v>20</v>
      </c>
      <c r="C54" s="9"/>
      <c r="D54" s="9"/>
      <c r="E54" s="9"/>
      <c r="F54" s="9"/>
      <c r="G54" s="9"/>
      <c r="H54" s="9"/>
      <c r="I54" s="9"/>
    </row>
    <row r="55" spans="1:9" s="10" customFormat="1" ht="20.25" x14ac:dyDescent="0.3">
      <c r="A55" s="9"/>
      <c r="B55" s="9" t="s">
        <v>20</v>
      </c>
      <c r="C55" s="9"/>
      <c r="D55" s="9"/>
      <c r="E55" s="9"/>
      <c r="F55" s="9"/>
      <c r="G55" s="9"/>
      <c r="H55" s="9"/>
      <c r="I55" s="9"/>
    </row>
    <row r="56" spans="1:9" s="10" customFormat="1" ht="20.25" x14ac:dyDescent="0.3">
      <c r="A56" s="9"/>
      <c r="B56" s="9"/>
      <c r="C56" s="9"/>
      <c r="D56" s="9"/>
      <c r="E56" s="9"/>
      <c r="F56" s="9"/>
      <c r="G56" s="9"/>
      <c r="H56" s="9"/>
      <c r="I56" s="9"/>
    </row>
    <row r="57" spans="1:9" s="10" customFormat="1" ht="20.25" x14ac:dyDescent="0.3">
      <c r="A57" s="9"/>
      <c r="B57" s="9" t="s">
        <v>21</v>
      </c>
      <c r="C57" s="9"/>
      <c r="D57" s="9" t="s">
        <v>22</v>
      </c>
      <c r="E57" s="9"/>
      <c r="F57" s="9"/>
      <c r="G57" s="9"/>
      <c r="H57" s="9"/>
      <c r="I57" s="9"/>
    </row>
    <row r="58" spans="1:9" s="10" customFormat="1" ht="20.25" x14ac:dyDescent="0.3">
      <c r="A58" s="9"/>
      <c r="B58" s="20" t="s">
        <v>90</v>
      </c>
      <c r="C58" s="9"/>
      <c r="D58" s="44" t="s">
        <v>25</v>
      </c>
      <c r="E58" s="44"/>
      <c r="F58" s="9"/>
      <c r="G58" s="9"/>
      <c r="H58" s="9"/>
      <c r="I58" s="9"/>
    </row>
    <row r="59" spans="1:9" s="10" customFormat="1" ht="20.25" x14ac:dyDescent="0.3">
      <c r="A59" s="9"/>
      <c r="B59" s="20" t="s">
        <v>91</v>
      </c>
      <c r="C59" s="9"/>
      <c r="D59" s="9" t="s">
        <v>23</v>
      </c>
      <c r="E59" s="9"/>
      <c r="F59" s="9"/>
      <c r="G59" s="9"/>
      <c r="H59" s="9"/>
      <c r="I59" s="9"/>
    </row>
    <row r="60" spans="1:9" s="10" customFormat="1" ht="20.25" x14ac:dyDescent="0.3">
      <c r="A60" s="9"/>
      <c r="B60" s="20" t="s">
        <v>24</v>
      </c>
      <c r="C60" s="9"/>
      <c r="D60" s="9"/>
      <c r="E60" s="9"/>
      <c r="F60" s="9"/>
      <c r="G60" s="9"/>
      <c r="H60" s="9"/>
      <c r="I60" s="9"/>
    </row>
    <row r="61" spans="1:9" s="10" customFormat="1" ht="20.25" x14ac:dyDescent="0.3">
      <c r="A61" s="9"/>
      <c r="B61" s="31"/>
      <c r="C61" s="9"/>
      <c r="D61" s="9"/>
      <c r="E61" s="9"/>
      <c r="F61" s="9"/>
      <c r="G61" s="9"/>
      <c r="H61" s="9"/>
      <c r="I61" s="9"/>
    </row>
    <row r="62" spans="1:9" s="10" customFormat="1" ht="20.25" x14ac:dyDescent="0.3">
      <c r="A62" s="9"/>
      <c r="B62" s="31"/>
      <c r="C62" s="9"/>
      <c r="D62" s="9"/>
      <c r="E62" s="9"/>
      <c r="F62" s="9"/>
      <c r="G62" s="9"/>
      <c r="H62" s="9"/>
      <c r="I62" s="9"/>
    </row>
    <row r="63" spans="1:9" s="10" customFormat="1" ht="20.25" x14ac:dyDescent="0.3">
      <c r="A63" s="9"/>
      <c r="B63" s="31"/>
      <c r="C63" s="9"/>
      <c r="D63" s="9"/>
      <c r="E63" s="9"/>
      <c r="F63" s="9"/>
      <c r="G63" s="9"/>
      <c r="H63" s="9"/>
      <c r="I63" s="9"/>
    </row>
    <row r="64" spans="1:9" s="10" customFormat="1" ht="20.25" x14ac:dyDescent="0.3">
      <c r="A64" s="9"/>
      <c r="B64" s="31"/>
      <c r="C64" s="9"/>
      <c r="D64" s="9"/>
      <c r="E64" s="9"/>
      <c r="F64" s="9"/>
      <c r="G64" s="9"/>
      <c r="H64" s="9"/>
      <c r="I64" s="9"/>
    </row>
    <row r="65" spans="1:9" s="10" customFormat="1" ht="20.25" x14ac:dyDescent="0.3">
      <c r="A65" s="9"/>
      <c r="B65" s="31"/>
      <c r="C65" s="9"/>
      <c r="D65" s="9"/>
      <c r="E65" s="9"/>
      <c r="F65" s="9"/>
      <c r="G65" s="9"/>
      <c r="H65" s="9"/>
      <c r="I65" s="9"/>
    </row>
    <row r="66" spans="1:9" s="10" customFormat="1" ht="20.25" x14ac:dyDescent="0.3">
      <c r="A66" s="9"/>
      <c r="B66" s="31"/>
      <c r="C66" s="9"/>
      <c r="D66" s="9"/>
      <c r="E66" s="9"/>
      <c r="F66" s="9"/>
      <c r="G66" s="9"/>
      <c r="H66" s="9"/>
      <c r="I66" s="9"/>
    </row>
    <row r="67" spans="1:9" s="10" customFormat="1" ht="23.25" x14ac:dyDescent="0.35">
      <c r="A67" s="46" t="s">
        <v>0</v>
      </c>
      <c r="B67" s="46"/>
      <c r="C67" s="46"/>
      <c r="D67" s="46"/>
      <c r="E67" s="46"/>
      <c r="F67" s="46"/>
      <c r="G67" s="9"/>
      <c r="H67" s="9"/>
      <c r="I67" s="9"/>
    </row>
    <row r="68" spans="1:9" s="10" customFormat="1" ht="23.25" x14ac:dyDescent="0.35">
      <c r="A68" s="46" t="s">
        <v>1</v>
      </c>
      <c r="B68" s="46"/>
      <c r="C68" s="46"/>
      <c r="D68" s="46"/>
      <c r="E68" s="46"/>
      <c r="F68" s="46"/>
      <c r="G68" s="9"/>
      <c r="H68" s="9"/>
      <c r="I68" s="9"/>
    </row>
    <row r="69" spans="1:9" s="10" customFormat="1" ht="23.25" x14ac:dyDescent="0.35">
      <c r="A69" s="46" t="s">
        <v>92</v>
      </c>
      <c r="B69" s="46"/>
      <c r="C69" s="46"/>
      <c r="D69" s="46"/>
      <c r="E69" s="46"/>
      <c r="F69" s="46"/>
      <c r="G69" s="9"/>
      <c r="H69" s="9"/>
      <c r="I69" s="9"/>
    </row>
    <row r="70" spans="1:9" s="10" customFormat="1" ht="23.25" x14ac:dyDescent="0.35">
      <c r="A70" s="46" t="s">
        <v>95</v>
      </c>
      <c r="B70" s="46"/>
      <c r="C70" s="46"/>
      <c r="D70" s="46"/>
      <c r="E70" s="46"/>
      <c r="F70" s="46"/>
      <c r="G70" s="9"/>
      <c r="H70" s="9"/>
      <c r="I70" s="9"/>
    </row>
    <row r="71" spans="1:9" s="10" customFormat="1" ht="20.25" x14ac:dyDescent="0.3">
      <c r="A71" s="9"/>
      <c r="B71" s="9"/>
      <c r="C71" s="9"/>
      <c r="D71" s="9"/>
      <c r="E71" s="9"/>
      <c r="F71" s="9"/>
      <c r="G71" s="9"/>
      <c r="H71" s="9"/>
      <c r="I71" s="9"/>
    </row>
    <row r="72" spans="1:9" s="10" customFormat="1" ht="20.25" x14ac:dyDescent="0.3">
      <c r="A72" s="47" t="s">
        <v>2</v>
      </c>
      <c r="B72" s="47" t="s">
        <v>3</v>
      </c>
      <c r="C72" s="48" t="s">
        <v>4</v>
      </c>
      <c r="D72" s="48"/>
      <c r="E72" s="48"/>
      <c r="F72" s="48"/>
      <c r="G72" s="9"/>
      <c r="H72" s="9"/>
      <c r="I72" s="9"/>
    </row>
    <row r="73" spans="1:9" s="10" customFormat="1" ht="20.25" x14ac:dyDescent="0.3">
      <c r="A73" s="47"/>
      <c r="B73" s="47"/>
      <c r="C73" s="11" t="s">
        <v>5</v>
      </c>
      <c r="D73" s="11" t="s">
        <v>29</v>
      </c>
      <c r="E73" s="12" t="s">
        <v>30</v>
      </c>
      <c r="F73" s="11" t="s">
        <v>31</v>
      </c>
      <c r="G73" s="9"/>
      <c r="H73" s="9"/>
      <c r="I73" s="9"/>
    </row>
    <row r="74" spans="1:9" s="10" customFormat="1" ht="20.25" x14ac:dyDescent="0.3">
      <c r="A74" s="16">
        <v>1</v>
      </c>
      <c r="B74" s="14" t="s">
        <v>9</v>
      </c>
      <c r="C74" s="21">
        <f>SUM(D74:F74)</f>
        <v>1443081</v>
      </c>
      <c r="D74" s="21">
        <v>470501</v>
      </c>
      <c r="E74" s="21">
        <v>474117</v>
      </c>
      <c r="F74" s="21">
        <v>498463</v>
      </c>
      <c r="G74" s="9"/>
      <c r="H74" s="9"/>
      <c r="I74" s="9"/>
    </row>
    <row r="75" spans="1:9" s="10" customFormat="1" ht="20.25" x14ac:dyDescent="0.3">
      <c r="A75" s="16">
        <v>2</v>
      </c>
      <c r="B75" s="14" t="s">
        <v>10</v>
      </c>
      <c r="C75" s="21">
        <f t="shared" ref="C75:C84" si="2">SUM(D75:F75)</f>
        <v>599580</v>
      </c>
      <c r="D75" s="21">
        <v>199860</v>
      </c>
      <c r="E75" s="21">
        <v>199860</v>
      </c>
      <c r="F75" s="21">
        <v>199860</v>
      </c>
      <c r="G75" s="9"/>
      <c r="H75" s="9"/>
      <c r="I75" s="9"/>
    </row>
    <row r="76" spans="1:9" s="10" customFormat="1" ht="20.25" x14ac:dyDescent="0.3">
      <c r="A76" s="16">
        <v>3</v>
      </c>
      <c r="B76" s="14" t="s">
        <v>11</v>
      </c>
      <c r="C76" s="21">
        <f t="shared" si="2"/>
        <v>1713670</v>
      </c>
      <c r="D76" s="21">
        <v>555136</v>
      </c>
      <c r="E76" s="21">
        <v>557050</v>
      </c>
      <c r="F76" s="21">
        <v>601484</v>
      </c>
      <c r="G76" s="9"/>
      <c r="H76" s="9"/>
      <c r="I76" s="9"/>
    </row>
    <row r="77" spans="1:9" s="10" customFormat="1" ht="20.25" x14ac:dyDescent="0.3">
      <c r="A77" s="16">
        <v>4</v>
      </c>
      <c r="B77" s="14" t="s">
        <v>12</v>
      </c>
      <c r="C77" s="21">
        <f t="shared" si="2"/>
        <v>297250</v>
      </c>
      <c r="D77" s="21">
        <v>58450</v>
      </c>
      <c r="E77" s="21">
        <v>186850</v>
      </c>
      <c r="F77" s="21">
        <v>51950</v>
      </c>
      <c r="G77" s="9"/>
      <c r="H77" s="9"/>
      <c r="I77" s="9"/>
    </row>
    <row r="78" spans="1:9" s="10" customFormat="1" ht="20.25" x14ac:dyDescent="0.3">
      <c r="A78" s="16">
        <v>5</v>
      </c>
      <c r="B78" s="14" t="s">
        <v>13</v>
      </c>
      <c r="C78" s="21">
        <f t="shared" si="2"/>
        <v>650651</v>
      </c>
      <c r="D78" s="21">
        <v>312275</v>
      </c>
      <c r="E78" s="21">
        <v>61046</v>
      </c>
      <c r="F78" s="21">
        <v>277330</v>
      </c>
      <c r="G78" s="9"/>
      <c r="H78" s="9"/>
      <c r="I78" s="9"/>
    </row>
    <row r="79" spans="1:9" s="10" customFormat="1" ht="20.25" x14ac:dyDescent="0.3">
      <c r="A79" s="16">
        <v>6</v>
      </c>
      <c r="B79" s="14" t="s">
        <v>14</v>
      </c>
      <c r="C79" s="21">
        <f t="shared" si="2"/>
        <v>331880</v>
      </c>
      <c r="D79" s="21">
        <v>43965</v>
      </c>
      <c r="E79" s="21">
        <v>266740</v>
      </c>
      <c r="F79" s="21">
        <v>21175</v>
      </c>
      <c r="G79" s="9"/>
      <c r="H79" s="9"/>
      <c r="I79" s="9"/>
    </row>
    <row r="80" spans="1:9" s="10" customFormat="1" ht="20.25" x14ac:dyDescent="0.3">
      <c r="A80" s="16">
        <v>7</v>
      </c>
      <c r="B80" s="14" t="s">
        <v>15</v>
      </c>
      <c r="C80" s="21">
        <f t="shared" si="2"/>
        <v>80584.76999999999</v>
      </c>
      <c r="D80" s="21">
        <v>35226.379999999997</v>
      </c>
      <c r="E80" s="21">
        <v>22081.02</v>
      </c>
      <c r="F80" s="21">
        <v>23277.37</v>
      </c>
      <c r="G80" s="9"/>
      <c r="H80" s="9"/>
      <c r="I80" s="9"/>
    </row>
    <row r="81" spans="1:9" s="10" customFormat="1" ht="20.25" x14ac:dyDescent="0.3">
      <c r="A81" s="16">
        <v>8</v>
      </c>
      <c r="B81" s="14" t="s">
        <v>16</v>
      </c>
      <c r="C81" s="21">
        <f t="shared" si="2"/>
        <v>103790</v>
      </c>
      <c r="D81" s="21">
        <v>0</v>
      </c>
      <c r="E81" s="21">
        <v>0</v>
      </c>
      <c r="F81" s="21">
        <v>103790</v>
      </c>
      <c r="G81" s="9"/>
      <c r="H81" s="9"/>
      <c r="I81" s="9"/>
    </row>
    <row r="82" spans="1:9" s="10" customFormat="1" ht="20.25" x14ac:dyDescent="0.3">
      <c r="A82" s="16">
        <v>9</v>
      </c>
      <c r="B82" s="14" t="s">
        <v>17</v>
      </c>
      <c r="C82" s="21">
        <f t="shared" si="2"/>
        <v>1296600</v>
      </c>
      <c r="D82" s="21">
        <v>29600</v>
      </c>
      <c r="E82" s="21">
        <v>368000</v>
      </c>
      <c r="F82" s="21">
        <v>899000</v>
      </c>
      <c r="G82" s="9"/>
      <c r="H82" s="9"/>
      <c r="I82" s="9"/>
    </row>
    <row r="83" spans="1:9" s="10" customFormat="1" ht="20.25" x14ac:dyDescent="0.3">
      <c r="A83" s="16">
        <v>10</v>
      </c>
      <c r="B83" s="14" t="s">
        <v>18</v>
      </c>
      <c r="C83" s="21">
        <f t="shared" si="2"/>
        <v>227200</v>
      </c>
      <c r="D83" s="21">
        <v>0</v>
      </c>
      <c r="E83" s="21">
        <v>152000</v>
      </c>
      <c r="F83" s="21">
        <v>75200</v>
      </c>
      <c r="G83" s="9"/>
      <c r="H83" s="9"/>
      <c r="I83" s="9"/>
    </row>
    <row r="84" spans="1:9" s="10" customFormat="1" ht="20.25" x14ac:dyDescent="0.3">
      <c r="A84" s="43" t="s">
        <v>5</v>
      </c>
      <c r="B84" s="43"/>
      <c r="C84" s="21">
        <f t="shared" si="2"/>
        <v>6744286.7699999996</v>
      </c>
      <c r="D84" s="21">
        <f>SUM(D74:D83)</f>
        <v>1705013.38</v>
      </c>
      <c r="E84" s="21">
        <f>SUM(E74:E83)</f>
        <v>2287744.02</v>
      </c>
      <c r="F84" s="21">
        <f>SUM(F74:F83)</f>
        <v>2751529.37</v>
      </c>
      <c r="G84" s="9"/>
      <c r="H84" s="9"/>
      <c r="I84" s="9"/>
    </row>
    <row r="85" spans="1:9" s="10" customFormat="1" ht="20.25" x14ac:dyDescent="0.3">
      <c r="A85" s="9"/>
      <c r="B85" s="9"/>
      <c r="C85" s="9"/>
      <c r="D85" s="9"/>
      <c r="E85" s="9"/>
      <c r="F85" s="9"/>
      <c r="G85" s="9"/>
      <c r="H85" s="9"/>
      <c r="I85" s="9"/>
    </row>
    <row r="86" spans="1:9" s="10" customFormat="1" ht="20.25" x14ac:dyDescent="0.3">
      <c r="A86" s="9" t="s">
        <v>19</v>
      </c>
      <c r="B86" s="9"/>
      <c r="C86" s="9"/>
      <c r="D86" s="9"/>
      <c r="E86" s="9"/>
      <c r="F86" s="9"/>
      <c r="G86" s="9"/>
      <c r="H86" s="9"/>
      <c r="I86" s="9"/>
    </row>
    <row r="87" spans="1:9" s="10" customFormat="1" ht="20.25" x14ac:dyDescent="0.3">
      <c r="A87" s="9"/>
      <c r="B87" s="9" t="s">
        <v>20</v>
      </c>
      <c r="C87" s="9"/>
      <c r="D87" s="9"/>
      <c r="E87" s="9"/>
      <c r="F87" s="9"/>
      <c r="G87" s="9"/>
      <c r="H87" s="9"/>
      <c r="I87" s="9"/>
    </row>
    <row r="88" spans="1:9" s="10" customFormat="1" ht="20.25" x14ac:dyDescent="0.3">
      <c r="A88" s="9"/>
      <c r="B88" s="9" t="s">
        <v>20</v>
      </c>
      <c r="C88" s="9"/>
      <c r="D88" s="9"/>
      <c r="E88" s="9"/>
      <c r="F88" s="9"/>
      <c r="G88" s="9"/>
      <c r="H88" s="9"/>
      <c r="I88" s="9"/>
    </row>
    <row r="89" spans="1:9" s="10" customFormat="1" ht="20.25" x14ac:dyDescent="0.3">
      <c r="A89" s="9"/>
      <c r="B89" s="9"/>
      <c r="C89" s="9"/>
      <c r="D89" s="9"/>
      <c r="E89" s="9"/>
      <c r="F89" s="9"/>
      <c r="G89" s="9"/>
      <c r="H89" s="9"/>
      <c r="I89" s="9"/>
    </row>
    <row r="90" spans="1:9" s="10" customFormat="1" ht="20.25" x14ac:dyDescent="0.3">
      <c r="A90" s="9"/>
      <c r="B90" s="9" t="s">
        <v>21</v>
      </c>
      <c r="C90" s="9"/>
      <c r="D90" s="9" t="s">
        <v>22</v>
      </c>
      <c r="E90" s="9"/>
      <c r="F90" s="9"/>
      <c r="G90" s="9"/>
      <c r="H90" s="9"/>
      <c r="I90" s="9"/>
    </row>
    <row r="91" spans="1:9" s="10" customFormat="1" ht="20.25" x14ac:dyDescent="0.3">
      <c r="A91" s="9"/>
      <c r="B91" s="20" t="s">
        <v>84</v>
      </c>
      <c r="C91" s="9"/>
      <c r="D91" s="44" t="s">
        <v>25</v>
      </c>
      <c r="E91" s="44"/>
      <c r="F91" s="9"/>
      <c r="G91" s="9"/>
      <c r="H91" s="9"/>
      <c r="I91" s="9"/>
    </row>
    <row r="92" spans="1:9" s="10" customFormat="1" ht="20.25" x14ac:dyDescent="0.3">
      <c r="A92" s="9"/>
      <c r="B92" s="20" t="s">
        <v>96</v>
      </c>
      <c r="C92" s="9"/>
      <c r="D92" s="9" t="s">
        <v>23</v>
      </c>
      <c r="E92" s="9"/>
      <c r="F92" s="9"/>
      <c r="G92" s="9"/>
      <c r="H92" s="9"/>
      <c r="I92" s="9"/>
    </row>
    <row r="93" spans="1:9" s="10" customFormat="1" ht="20.25" x14ac:dyDescent="0.3">
      <c r="A93" s="9"/>
      <c r="B93" s="20" t="s">
        <v>97</v>
      </c>
      <c r="C93" s="9"/>
      <c r="D93" s="9"/>
      <c r="E93" s="9"/>
      <c r="F93" s="9"/>
      <c r="G93" s="9"/>
      <c r="H93" s="9"/>
      <c r="I93" s="9"/>
    </row>
    <row r="94" spans="1:9" s="10" customFormat="1" ht="20.25" x14ac:dyDescent="0.3">
      <c r="A94" s="9"/>
      <c r="B94" s="31"/>
      <c r="C94" s="9"/>
      <c r="D94" s="9"/>
      <c r="E94" s="9"/>
      <c r="F94" s="9"/>
      <c r="G94" s="9"/>
      <c r="H94" s="9"/>
      <c r="I94" s="9"/>
    </row>
    <row r="95" spans="1:9" s="10" customFormat="1" ht="20.25" x14ac:dyDescent="0.3">
      <c r="A95" s="9"/>
      <c r="B95" s="31"/>
      <c r="C95" s="9"/>
      <c r="D95" s="9"/>
      <c r="E95" s="9"/>
      <c r="F95" s="9"/>
      <c r="G95" s="9"/>
      <c r="H95" s="9"/>
      <c r="I95" s="9"/>
    </row>
    <row r="96" spans="1:9" s="10" customFormat="1" ht="20.25" x14ac:dyDescent="0.3">
      <c r="A96" s="9"/>
      <c r="B96" s="31"/>
      <c r="C96" s="9"/>
      <c r="D96" s="9"/>
      <c r="E96" s="9"/>
      <c r="F96" s="9"/>
      <c r="G96" s="9"/>
      <c r="H96" s="9"/>
      <c r="I96" s="9"/>
    </row>
    <row r="97" spans="1:9" s="10" customFormat="1" ht="20.25" x14ac:dyDescent="0.3">
      <c r="A97" s="9"/>
      <c r="B97" s="31"/>
      <c r="C97" s="9"/>
      <c r="D97" s="9"/>
      <c r="E97" s="9"/>
      <c r="F97" s="9"/>
      <c r="G97" s="9"/>
      <c r="H97" s="9"/>
      <c r="I97" s="9"/>
    </row>
    <row r="98" spans="1:9" s="10" customFormat="1" ht="20.25" x14ac:dyDescent="0.3">
      <c r="A98" s="9"/>
      <c r="B98" s="31"/>
      <c r="C98" s="9"/>
      <c r="D98" s="9"/>
      <c r="E98" s="9"/>
      <c r="F98" s="9"/>
      <c r="G98" s="9"/>
      <c r="H98" s="9"/>
      <c r="I98" s="9"/>
    </row>
    <row r="99" spans="1:9" s="10" customFormat="1" ht="20.25" x14ac:dyDescent="0.3">
      <c r="A99" s="9"/>
      <c r="B99" s="31"/>
      <c r="C99" s="9"/>
      <c r="D99" s="9"/>
      <c r="E99" s="9"/>
      <c r="F99" s="9"/>
      <c r="G99" s="9"/>
      <c r="H99" s="9"/>
      <c r="I99" s="9"/>
    </row>
    <row r="100" spans="1:9" s="10" customFormat="1" ht="23.25" x14ac:dyDescent="0.35">
      <c r="A100" s="46" t="s">
        <v>0</v>
      </c>
      <c r="B100" s="46"/>
      <c r="C100" s="46"/>
      <c r="D100" s="46"/>
      <c r="E100" s="46"/>
      <c r="F100" s="46"/>
      <c r="G100" s="9"/>
      <c r="H100" s="9"/>
      <c r="I100" s="9"/>
    </row>
    <row r="101" spans="1:9" s="10" customFormat="1" ht="23.25" x14ac:dyDescent="0.35">
      <c r="A101" s="46" t="s">
        <v>1</v>
      </c>
      <c r="B101" s="46"/>
      <c r="C101" s="46"/>
      <c r="D101" s="46"/>
      <c r="E101" s="46"/>
      <c r="F101" s="46"/>
      <c r="G101" s="9"/>
      <c r="H101" s="9"/>
      <c r="I101" s="9"/>
    </row>
    <row r="102" spans="1:9" s="10" customFormat="1" ht="23.25" x14ac:dyDescent="0.35">
      <c r="A102" s="46" t="s">
        <v>92</v>
      </c>
      <c r="B102" s="46"/>
      <c r="C102" s="46"/>
      <c r="D102" s="46"/>
      <c r="E102" s="46"/>
      <c r="F102" s="46"/>
      <c r="G102" s="9"/>
      <c r="H102" s="9"/>
      <c r="I102" s="9"/>
    </row>
    <row r="103" spans="1:9" s="10" customFormat="1" ht="23.25" x14ac:dyDescent="0.35">
      <c r="A103" s="46" t="s">
        <v>98</v>
      </c>
      <c r="B103" s="46"/>
      <c r="C103" s="46"/>
      <c r="D103" s="46"/>
      <c r="E103" s="46"/>
      <c r="F103" s="46"/>
      <c r="G103" s="9"/>
      <c r="H103" s="9"/>
      <c r="I103" s="9"/>
    </row>
    <row r="104" spans="1:9" s="10" customFormat="1" ht="20.25" x14ac:dyDescent="0.3">
      <c r="A104" s="9"/>
      <c r="B104" s="9"/>
      <c r="C104" s="9"/>
      <c r="D104" s="9"/>
      <c r="E104" s="9"/>
      <c r="F104" s="9"/>
      <c r="G104" s="9"/>
      <c r="H104" s="9"/>
      <c r="I104" s="9"/>
    </row>
    <row r="105" spans="1:9" s="10" customFormat="1" ht="20.25" x14ac:dyDescent="0.3">
      <c r="A105" s="47" t="s">
        <v>2</v>
      </c>
      <c r="B105" s="47" t="s">
        <v>3</v>
      </c>
      <c r="C105" s="48" t="s">
        <v>4</v>
      </c>
      <c r="D105" s="48"/>
      <c r="E105" s="48"/>
      <c r="F105" s="48"/>
      <c r="G105" s="9"/>
      <c r="H105" s="9"/>
      <c r="I105" s="9"/>
    </row>
    <row r="106" spans="1:9" s="10" customFormat="1" ht="20.25" x14ac:dyDescent="0.3">
      <c r="A106" s="47"/>
      <c r="B106" s="47"/>
      <c r="C106" s="11" t="s">
        <v>5</v>
      </c>
      <c r="D106" s="11" t="s">
        <v>32</v>
      </c>
      <c r="E106" s="12" t="s">
        <v>33</v>
      </c>
      <c r="F106" s="11" t="s">
        <v>34</v>
      </c>
      <c r="G106" s="9"/>
      <c r="H106" s="9"/>
      <c r="I106" s="9"/>
    </row>
    <row r="107" spans="1:9" s="10" customFormat="1" ht="20.25" x14ac:dyDescent="0.3">
      <c r="A107" s="16">
        <v>1</v>
      </c>
      <c r="B107" s="14" t="s">
        <v>9</v>
      </c>
      <c r="C107" s="21">
        <f>SUM(D107:F107)</f>
        <v>2007670</v>
      </c>
      <c r="D107" s="21">
        <v>517620</v>
      </c>
      <c r="E107" s="21">
        <v>705827</v>
      </c>
      <c r="F107" s="21">
        <v>784223</v>
      </c>
      <c r="G107" s="9"/>
      <c r="H107" s="9"/>
      <c r="I107" s="9"/>
    </row>
    <row r="108" spans="1:9" s="10" customFormat="1" ht="20.25" x14ac:dyDescent="0.3">
      <c r="A108" s="16">
        <v>2</v>
      </c>
      <c r="B108" s="14" t="s">
        <v>10</v>
      </c>
      <c r="C108" s="21">
        <f t="shared" ref="C108:C117" si="3">SUM(D108:F108)</f>
        <v>599580</v>
      </c>
      <c r="D108" s="21">
        <v>199860</v>
      </c>
      <c r="E108" s="21">
        <v>199860</v>
      </c>
      <c r="F108" s="21">
        <v>199860</v>
      </c>
      <c r="G108" s="9"/>
      <c r="H108" s="9"/>
      <c r="I108" s="9"/>
    </row>
    <row r="109" spans="1:9" s="10" customFormat="1" ht="20.25" x14ac:dyDescent="0.3">
      <c r="A109" s="16">
        <v>3</v>
      </c>
      <c r="B109" s="14" t="s">
        <v>11</v>
      </c>
      <c r="C109" s="21">
        <f t="shared" si="3"/>
        <v>1573505</v>
      </c>
      <c r="D109" s="21">
        <v>529320</v>
      </c>
      <c r="E109" s="21">
        <v>533020</v>
      </c>
      <c r="F109" s="21">
        <v>511165</v>
      </c>
      <c r="G109" s="9"/>
      <c r="H109" s="9"/>
      <c r="I109" s="9"/>
    </row>
    <row r="110" spans="1:9" s="10" customFormat="1" ht="20.25" x14ac:dyDescent="0.3">
      <c r="A110" s="16">
        <v>4</v>
      </c>
      <c r="B110" s="14" t="s">
        <v>12</v>
      </c>
      <c r="C110" s="21">
        <f t="shared" si="3"/>
        <v>437565</v>
      </c>
      <c r="D110" s="21">
        <v>138750</v>
      </c>
      <c r="E110" s="21">
        <v>33100</v>
      </c>
      <c r="F110" s="21">
        <v>265715</v>
      </c>
      <c r="G110" s="9"/>
      <c r="H110" s="9"/>
      <c r="I110" s="9"/>
    </row>
    <row r="111" spans="1:9" s="10" customFormat="1" ht="20.25" x14ac:dyDescent="0.3">
      <c r="A111" s="16">
        <v>5</v>
      </c>
      <c r="B111" s="14" t="s">
        <v>13</v>
      </c>
      <c r="C111" s="21">
        <f t="shared" si="3"/>
        <v>435682</v>
      </c>
      <c r="D111" s="21">
        <v>91332</v>
      </c>
      <c r="E111" s="21">
        <v>71470</v>
      </c>
      <c r="F111" s="21">
        <v>272880</v>
      </c>
      <c r="G111" s="9"/>
      <c r="H111" s="9"/>
      <c r="I111" s="9"/>
    </row>
    <row r="112" spans="1:9" s="10" customFormat="1" ht="20.25" x14ac:dyDescent="0.3">
      <c r="A112" s="16">
        <v>6</v>
      </c>
      <c r="B112" s="14" t="s">
        <v>14</v>
      </c>
      <c r="C112" s="21">
        <f t="shared" si="3"/>
        <v>872211.8</v>
      </c>
      <c r="D112" s="21">
        <v>99330</v>
      </c>
      <c r="E112" s="21">
        <v>255590</v>
      </c>
      <c r="F112" s="21">
        <v>517291.8</v>
      </c>
      <c r="G112" s="9"/>
      <c r="H112" s="9"/>
      <c r="I112" s="9"/>
    </row>
    <row r="113" spans="1:9" s="10" customFormat="1" ht="20.25" x14ac:dyDescent="0.3">
      <c r="A113" s="16">
        <v>7</v>
      </c>
      <c r="B113" s="14" t="s">
        <v>15</v>
      </c>
      <c r="C113" s="21">
        <f t="shared" si="3"/>
        <v>93176.69</v>
      </c>
      <c r="D113" s="21">
        <v>32181.439999999999</v>
      </c>
      <c r="E113" s="21">
        <v>24456.959999999999</v>
      </c>
      <c r="F113" s="21">
        <v>36538.29</v>
      </c>
      <c r="G113" s="9"/>
      <c r="H113" s="9"/>
      <c r="I113" s="9"/>
    </row>
    <row r="114" spans="1:9" s="10" customFormat="1" ht="20.25" x14ac:dyDescent="0.3">
      <c r="A114" s="16">
        <v>8</v>
      </c>
      <c r="B114" s="14" t="s">
        <v>16</v>
      </c>
      <c r="C114" s="21">
        <f t="shared" si="3"/>
        <v>42000</v>
      </c>
      <c r="D114" s="21">
        <v>42000</v>
      </c>
      <c r="E114" s="21">
        <v>0</v>
      </c>
      <c r="F114" s="21">
        <v>0</v>
      </c>
      <c r="G114" s="9"/>
      <c r="H114" s="9"/>
      <c r="I114" s="9"/>
    </row>
    <row r="115" spans="1:9" s="10" customFormat="1" ht="20.25" x14ac:dyDescent="0.3">
      <c r="A115" s="16">
        <v>9</v>
      </c>
      <c r="B115" s="14" t="s">
        <v>17</v>
      </c>
      <c r="C115" s="21">
        <f t="shared" si="3"/>
        <v>1749000</v>
      </c>
      <c r="D115" s="21">
        <v>577000</v>
      </c>
      <c r="E115" s="21">
        <v>598000</v>
      </c>
      <c r="F115" s="27">
        <v>574000</v>
      </c>
      <c r="G115" s="9"/>
      <c r="H115" s="9"/>
      <c r="I115" s="9"/>
    </row>
    <row r="116" spans="1:9" s="10" customFormat="1" ht="20.25" x14ac:dyDescent="0.3">
      <c r="A116" s="16">
        <v>10</v>
      </c>
      <c r="B116" s="14" t="s">
        <v>18</v>
      </c>
      <c r="C116" s="21">
        <f t="shared" si="3"/>
        <v>475000</v>
      </c>
      <c r="D116" s="21">
        <v>0</v>
      </c>
      <c r="E116" s="21">
        <v>107000</v>
      </c>
      <c r="F116" s="21">
        <v>368000</v>
      </c>
      <c r="G116" s="9"/>
      <c r="H116" s="9"/>
      <c r="I116" s="9"/>
    </row>
    <row r="117" spans="1:9" s="10" customFormat="1" ht="20.25" x14ac:dyDescent="0.3">
      <c r="A117" s="43" t="s">
        <v>5</v>
      </c>
      <c r="B117" s="43"/>
      <c r="C117" s="21">
        <f t="shared" si="3"/>
        <v>8285390.4900000002</v>
      </c>
      <c r="D117" s="21">
        <f>SUM(D107:D116)</f>
        <v>2227393.44</v>
      </c>
      <c r="E117" s="21">
        <f>SUM(E107:E116)</f>
        <v>2528323.96</v>
      </c>
      <c r="F117" s="21">
        <f>SUM(F107:F116)</f>
        <v>3529673.09</v>
      </c>
      <c r="G117" s="9"/>
      <c r="H117" s="9"/>
      <c r="I117" s="9"/>
    </row>
    <row r="118" spans="1:9" s="10" customFormat="1" ht="20.25" x14ac:dyDescent="0.3">
      <c r="A118" s="9"/>
      <c r="B118" s="9"/>
      <c r="C118" s="9"/>
      <c r="D118" s="9"/>
      <c r="E118" s="9"/>
      <c r="F118" s="9"/>
      <c r="G118" s="9"/>
      <c r="H118" s="9"/>
      <c r="I118" s="9"/>
    </row>
    <row r="119" spans="1:9" s="10" customFormat="1" ht="20.25" x14ac:dyDescent="0.3">
      <c r="A119" s="9" t="s">
        <v>19</v>
      </c>
      <c r="B119" s="9"/>
      <c r="C119" s="9"/>
      <c r="D119" s="9"/>
      <c r="E119" s="9"/>
      <c r="F119" s="9"/>
      <c r="G119" s="9"/>
      <c r="H119" s="9"/>
      <c r="I119" s="9"/>
    </row>
    <row r="120" spans="1:9" s="10" customFormat="1" ht="20.25" x14ac:dyDescent="0.3">
      <c r="A120" s="9"/>
      <c r="B120" s="9" t="s">
        <v>20</v>
      </c>
      <c r="C120" s="9"/>
      <c r="D120" s="9"/>
      <c r="E120" s="9"/>
      <c r="F120" s="9"/>
      <c r="G120" s="9"/>
      <c r="H120" s="9"/>
      <c r="I120" s="9"/>
    </row>
    <row r="121" spans="1:9" s="10" customFormat="1" ht="20.25" x14ac:dyDescent="0.3">
      <c r="A121" s="9"/>
      <c r="B121" s="9" t="s">
        <v>20</v>
      </c>
      <c r="C121" s="9"/>
      <c r="D121" s="9"/>
      <c r="E121" s="9"/>
      <c r="F121" s="9"/>
      <c r="G121" s="9"/>
      <c r="H121" s="9"/>
      <c r="I121" s="9"/>
    </row>
    <row r="122" spans="1:9" s="10" customFormat="1" ht="20.25" x14ac:dyDescent="0.3">
      <c r="A122" s="9"/>
      <c r="B122" s="9"/>
      <c r="C122" s="9"/>
      <c r="D122" s="9"/>
      <c r="E122" s="9"/>
      <c r="F122" s="9"/>
      <c r="G122" s="9"/>
      <c r="H122" s="9"/>
      <c r="I122" s="9"/>
    </row>
    <row r="123" spans="1:9" s="10" customFormat="1" ht="20.25" x14ac:dyDescent="0.3">
      <c r="A123" s="9"/>
      <c r="B123" s="9" t="s">
        <v>21</v>
      </c>
      <c r="C123" s="9"/>
      <c r="D123" s="9" t="s">
        <v>22</v>
      </c>
      <c r="E123" s="9"/>
      <c r="F123" s="9"/>
      <c r="G123" s="9"/>
      <c r="H123" s="9"/>
      <c r="I123" s="9"/>
    </row>
    <row r="124" spans="1:9" s="10" customFormat="1" ht="20.25" x14ac:dyDescent="0.3">
      <c r="A124" s="9"/>
      <c r="B124" s="20" t="s">
        <v>84</v>
      </c>
      <c r="C124" s="9"/>
      <c r="D124" s="44" t="s">
        <v>25</v>
      </c>
      <c r="E124" s="44"/>
      <c r="F124" s="9"/>
      <c r="G124" s="9"/>
      <c r="H124" s="9"/>
      <c r="I124" s="9"/>
    </row>
    <row r="125" spans="1:9" s="10" customFormat="1" ht="20.25" x14ac:dyDescent="0.3">
      <c r="A125" s="9"/>
      <c r="B125" s="20" t="s">
        <v>96</v>
      </c>
      <c r="C125" s="9"/>
      <c r="D125" s="9" t="s">
        <v>23</v>
      </c>
      <c r="E125" s="9"/>
      <c r="F125" s="9"/>
      <c r="G125" s="9"/>
      <c r="H125" s="9"/>
      <c r="I125" s="9"/>
    </row>
    <row r="126" spans="1:9" s="10" customFormat="1" ht="20.25" x14ac:dyDescent="0.3">
      <c r="A126" s="9"/>
      <c r="B126" s="20" t="s">
        <v>97</v>
      </c>
      <c r="C126" s="9"/>
      <c r="D126" s="9"/>
      <c r="E126" s="9"/>
      <c r="F126" s="9"/>
      <c r="G126" s="9"/>
      <c r="H126" s="9"/>
      <c r="I126" s="9"/>
    </row>
    <row r="127" spans="1:9" s="10" customFormat="1" ht="20.25" x14ac:dyDescent="0.3">
      <c r="A127" s="9"/>
      <c r="B127" s="31"/>
      <c r="C127" s="9"/>
      <c r="D127" s="9"/>
      <c r="E127" s="9"/>
      <c r="F127" s="9"/>
      <c r="G127" s="9"/>
      <c r="H127" s="9"/>
      <c r="I127" s="9"/>
    </row>
    <row r="128" spans="1:9" s="10" customFormat="1" ht="20.25" x14ac:dyDescent="0.3">
      <c r="A128" s="9"/>
      <c r="B128" s="31"/>
      <c r="C128" s="9"/>
      <c r="D128" s="9"/>
      <c r="E128" s="9"/>
      <c r="F128" s="9"/>
      <c r="G128" s="9"/>
      <c r="H128" s="9"/>
      <c r="I128" s="9"/>
    </row>
    <row r="129" spans="1:9" s="10" customFormat="1" ht="20.25" x14ac:dyDescent="0.3">
      <c r="A129" s="9"/>
      <c r="B129" s="31"/>
      <c r="C129" s="9"/>
      <c r="D129" s="9"/>
      <c r="E129" s="9"/>
      <c r="F129" s="9"/>
      <c r="G129" s="9"/>
      <c r="H129" s="9"/>
      <c r="I129" s="9"/>
    </row>
    <row r="130" spans="1:9" s="10" customFormat="1" ht="20.25" x14ac:dyDescent="0.3">
      <c r="A130" s="9"/>
      <c r="B130" s="31"/>
      <c r="C130" s="9"/>
      <c r="D130" s="9"/>
      <c r="E130" s="9"/>
      <c r="F130" s="9"/>
      <c r="G130" s="9"/>
      <c r="H130" s="9"/>
      <c r="I130" s="9"/>
    </row>
    <row r="131" spans="1:9" s="10" customFormat="1" ht="20.25" x14ac:dyDescent="0.3">
      <c r="A131" s="9"/>
      <c r="B131" s="31"/>
      <c r="C131" s="9"/>
      <c r="D131" s="9"/>
      <c r="E131" s="9"/>
      <c r="F131" s="9"/>
      <c r="G131" s="9"/>
      <c r="H131" s="9"/>
      <c r="I131" s="9"/>
    </row>
    <row r="132" spans="1:9" s="10" customFormat="1" ht="20.25" x14ac:dyDescent="0.3">
      <c r="A132" s="9"/>
      <c r="B132" s="31"/>
      <c r="C132" s="9"/>
      <c r="D132" s="9"/>
      <c r="E132" s="9"/>
      <c r="F132" s="9"/>
      <c r="G132" s="9"/>
      <c r="H132" s="9"/>
      <c r="I132" s="9"/>
    </row>
    <row r="133" spans="1:9" s="10" customFormat="1" ht="20.25" x14ac:dyDescent="0.3">
      <c r="A133" s="9"/>
      <c r="B133" s="44" t="s">
        <v>1</v>
      </c>
      <c r="C133" s="44"/>
      <c r="D133" s="44"/>
      <c r="E133" s="9"/>
      <c r="F133" s="9"/>
      <c r="G133" s="9"/>
      <c r="H133" s="9"/>
      <c r="I133" s="9"/>
    </row>
    <row r="134" spans="1:9" s="10" customFormat="1" ht="20.25" x14ac:dyDescent="0.3">
      <c r="A134" s="9"/>
      <c r="B134" s="45" t="s">
        <v>92</v>
      </c>
      <c r="C134" s="45"/>
      <c r="D134" s="45"/>
      <c r="E134" s="9"/>
      <c r="F134" s="9"/>
      <c r="G134" s="9"/>
      <c r="H134" s="9"/>
      <c r="I134" s="9"/>
    </row>
    <row r="135" spans="1:9" s="10" customFormat="1" ht="20.25" x14ac:dyDescent="0.3">
      <c r="A135" s="9"/>
      <c r="B135" s="11" t="s">
        <v>2</v>
      </c>
      <c r="C135" s="11" t="s">
        <v>3</v>
      </c>
      <c r="D135" s="11" t="s">
        <v>5</v>
      </c>
      <c r="E135" s="9"/>
      <c r="F135" s="9"/>
      <c r="G135" s="9"/>
      <c r="H135" s="9"/>
      <c r="I135" s="9"/>
    </row>
    <row r="136" spans="1:9" s="10" customFormat="1" ht="20.25" x14ac:dyDescent="0.3">
      <c r="A136" s="9"/>
      <c r="B136" s="16">
        <v>1</v>
      </c>
      <c r="C136" s="14" t="s">
        <v>9</v>
      </c>
      <c r="D136" s="26">
        <f t="shared" ref="D136:D145" si="4">SUM(C8+C41+C74+C107)</f>
        <v>6704195</v>
      </c>
      <c r="E136" s="9"/>
      <c r="F136" s="9"/>
      <c r="G136" s="9"/>
      <c r="H136" s="9"/>
      <c r="I136" s="9"/>
    </row>
    <row r="137" spans="1:9" s="10" customFormat="1" ht="20.25" x14ac:dyDescent="0.3">
      <c r="A137" s="9"/>
      <c r="B137" s="16">
        <v>2</v>
      </c>
      <c r="C137" s="14" t="s">
        <v>10</v>
      </c>
      <c r="D137" s="26">
        <f t="shared" si="4"/>
        <v>2398320</v>
      </c>
      <c r="E137" s="9"/>
      <c r="F137" s="9"/>
      <c r="G137" s="9"/>
      <c r="H137" s="9"/>
      <c r="I137" s="9"/>
    </row>
    <row r="138" spans="1:9" s="10" customFormat="1" ht="20.25" x14ac:dyDescent="0.3">
      <c r="A138" s="9"/>
      <c r="B138" s="16">
        <v>3</v>
      </c>
      <c r="C138" s="14" t="s">
        <v>11</v>
      </c>
      <c r="D138" s="26">
        <f t="shared" si="4"/>
        <v>6596090.5999999996</v>
      </c>
      <c r="E138" s="9"/>
      <c r="F138" s="9"/>
      <c r="G138" s="9"/>
      <c r="H138" s="9"/>
      <c r="I138" s="9"/>
    </row>
    <row r="139" spans="1:9" s="10" customFormat="1" ht="20.25" x14ac:dyDescent="0.3">
      <c r="A139" s="9"/>
      <c r="B139" s="16">
        <v>4</v>
      </c>
      <c r="C139" s="14" t="s">
        <v>12</v>
      </c>
      <c r="D139" s="26">
        <f t="shared" si="4"/>
        <v>1206879</v>
      </c>
      <c r="E139" s="9"/>
      <c r="F139" s="9"/>
      <c r="G139" s="9"/>
      <c r="H139" s="9"/>
      <c r="I139" s="9"/>
    </row>
    <row r="140" spans="1:9" s="10" customFormat="1" ht="20.25" x14ac:dyDescent="0.3">
      <c r="A140" s="9"/>
      <c r="B140" s="16">
        <v>5</v>
      </c>
      <c r="C140" s="14" t="s">
        <v>13</v>
      </c>
      <c r="D140" s="26">
        <f t="shared" si="4"/>
        <v>2342301.25</v>
      </c>
      <c r="E140" s="9"/>
      <c r="F140" s="9"/>
      <c r="G140" s="9"/>
      <c r="H140" s="9"/>
      <c r="I140" s="9"/>
    </row>
    <row r="141" spans="1:9" s="10" customFormat="1" ht="20.25" x14ac:dyDescent="0.3">
      <c r="A141" s="9"/>
      <c r="B141" s="16">
        <v>6</v>
      </c>
      <c r="C141" s="14" t="s">
        <v>14</v>
      </c>
      <c r="D141" s="26">
        <f t="shared" si="4"/>
        <v>1766656.8</v>
      </c>
      <c r="E141" s="9"/>
      <c r="F141" s="9"/>
      <c r="G141" s="9"/>
      <c r="H141" s="9"/>
      <c r="I141" s="9"/>
    </row>
    <row r="142" spans="1:9" s="10" customFormat="1" ht="20.25" x14ac:dyDescent="0.3">
      <c r="A142" s="9"/>
      <c r="B142" s="16">
        <v>7</v>
      </c>
      <c r="C142" s="14" t="s">
        <v>15</v>
      </c>
      <c r="D142" s="26">
        <f t="shared" si="4"/>
        <v>270093.25</v>
      </c>
      <c r="E142" s="9"/>
      <c r="F142" s="9"/>
      <c r="G142" s="9"/>
      <c r="H142" s="9"/>
      <c r="I142" s="9"/>
    </row>
    <row r="143" spans="1:9" s="10" customFormat="1" ht="20.25" x14ac:dyDescent="0.3">
      <c r="A143" s="9"/>
      <c r="B143" s="16">
        <v>8</v>
      </c>
      <c r="C143" s="14" t="s">
        <v>16</v>
      </c>
      <c r="D143" s="26">
        <f t="shared" si="4"/>
        <v>483490</v>
      </c>
      <c r="E143" s="9"/>
      <c r="F143" s="9"/>
      <c r="G143" s="9"/>
      <c r="H143" s="9"/>
      <c r="I143" s="9"/>
    </row>
    <row r="144" spans="1:9" s="10" customFormat="1" ht="20.25" x14ac:dyDescent="0.3">
      <c r="A144" s="9"/>
      <c r="B144" s="16">
        <v>9</v>
      </c>
      <c r="C144" s="14" t="s">
        <v>17</v>
      </c>
      <c r="D144" s="26">
        <f t="shared" si="4"/>
        <v>3045600</v>
      </c>
      <c r="E144" s="9"/>
      <c r="F144" s="9"/>
      <c r="G144" s="9"/>
      <c r="H144" s="9"/>
      <c r="I144" s="9"/>
    </row>
    <row r="145" spans="1:9" s="10" customFormat="1" ht="20.25" x14ac:dyDescent="0.3">
      <c r="A145" s="9"/>
      <c r="B145" s="16">
        <v>10</v>
      </c>
      <c r="C145" s="14" t="s">
        <v>18</v>
      </c>
      <c r="D145" s="15">
        <f t="shared" si="4"/>
        <v>1234200</v>
      </c>
      <c r="E145" s="9"/>
      <c r="F145" s="9"/>
      <c r="G145" s="9"/>
      <c r="H145" s="9"/>
      <c r="I145" s="9"/>
    </row>
    <row r="146" spans="1:9" s="10" customFormat="1" ht="20.25" x14ac:dyDescent="0.3">
      <c r="A146" s="9"/>
      <c r="B146" s="43" t="s">
        <v>5</v>
      </c>
      <c r="C146" s="43"/>
      <c r="D146" s="15">
        <f>SUM(D136:D145)</f>
        <v>26047825.900000002</v>
      </c>
      <c r="E146" s="9"/>
      <c r="F146" s="23"/>
      <c r="G146" s="9"/>
      <c r="H146" s="9"/>
      <c r="I146" s="9"/>
    </row>
    <row r="147" spans="1:9" s="10" customFormat="1" ht="20.25" x14ac:dyDescent="0.3">
      <c r="A147" s="9"/>
      <c r="B147" s="9"/>
      <c r="C147" s="9"/>
      <c r="D147" s="9"/>
      <c r="E147" s="9"/>
      <c r="F147" s="9"/>
      <c r="G147" s="9"/>
      <c r="H147" s="9"/>
      <c r="I147" s="9"/>
    </row>
    <row r="148" spans="1:9" s="10" customFormat="1" ht="20.25" x14ac:dyDescent="0.3">
      <c r="A148" s="9"/>
      <c r="B148" s="9"/>
      <c r="C148" s="9"/>
      <c r="D148" s="9"/>
      <c r="E148" s="9"/>
      <c r="F148" s="9"/>
      <c r="G148" s="9"/>
      <c r="H148" s="9"/>
      <c r="I148" s="9"/>
    </row>
    <row r="149" spans="1:9" s="10" customFormat="1" ht="20.25" x14ac:dyDescent="0.3">
      <c r="A149" s="9"/>
      <c r="B149" s="9"/>
      <c r="C149" s="9"/>
      <c r="D149" s="9"/>
      <c r="E149" s="9"/>
      <c r="F149" s="9"/>
      <c r="G149" s="9"/>
      <c r="H149" s="9"/>
      <c r="I149" s="9"/>
    </row>
    <row r="150" spans="1:9" s="10" customFormat="1" ht="20.25" x14ac:dyDescent="0.3">
      <c r="A150" s="9"/>
      <c r="B150" s="9"/>
      <c r="C150" s="9"/>
      <c r="D150" s="9"/>
      <c r="E150" s="9"/>
      <c r="F150" s="9"/>
      <c r="G150" s="9"/>
      <c r="H150" s="9"/>
      <c r="I150" s="9"/>
    </row>
    <row r="151" spans="1:9" s="10" customFormat="1" ht="20.25" x14ac:dyDescent="0.3">
      <c r="A151" s="9"/>
      <c r="B151" s="9"/>
      <c r="C151" s="9"/>
      <c r="D151" s="9"/>
      <c r="E151" s="9"/>
      <c r="F151" s="9"/>
      <c r="G151" s="9"/>
      <c r="H151" s="9"/>
      <c r="I151" s="9"/>
    </row>
    <row r="152" spans="1:9" s="10" customFormat="1" ht="20.25" x14ac:dyDescent="0.3">
      <c r="A152" s="9"/>
      <c r="B152" s="9"/>
      <c r="C152" s="9"/>
      <c r="D152" s="9"/>
      <c r="E152" s="9"/>
      <c r="F152" s="9"/>
      <c r="G152" s="9"/>
      <c r="H152" s="9"/>
      <c r="I152" s="9"/>
    </row>
    <row r="153" spans="1:9" s="10" customFormat="1" ht="20.25" x14ac:dyDescent="0.3">
      <c r="A153" s="9"/>
      <c r="B153" s="9"/>
      <c r="C153" s="9"/>
      <c r="D153" s="9"/>
      <c r="E153" s="9"/>
      <c r="F153" s="9"/>
      <c r="G153" s="9"/>
      <c r="H153" s="9"/>
      <c r="I153" s="9"/>
    </row>
    <row r="154" spans="1:9" s="10" customFormat="1" ht="20.25" x14ac:dyDescent="0.3">
      <c r="A154" s="9"/>
      <c r="B154" s="9"/>
      <c r="C154" s="9"/>
      <c r="D154" s="9"/>
      <c r="E154" s="9"/>
      <c r="F154" s="9"/>
      <c r="G154" s="9"/>
      <c r="H154" s="9"/>
      <c r="I154" s="9"/>
    </row>
    <row r="155" spans="1:9" s="10" customFormat="1" ht="20.25" x14ac:dyDescent="0.3">
      <c r="A155" s="9"/>
      <c r="B155" s="9"/>
      <c r="C155" s="9"/>
      <c r="D155" s="9"/>
      <c r="E155" s="9"/>
      <c r="F155" s="9"/>
      <c r="G155" s="9"/>
      <c r="H155" s="9"/>
      <c r="I155" s="9"/>
    </row>
    <row r="156" spans="1:9" s="10" customFormat="1" ht="20.25" x14ac:dyDescent="0.3">
      <c r="A156" s="9"/>
      <c r="B156" s="9"/>
      <c r="C156" s="9"/>
      <c r="D156" s="9"/>
      <c r="E156" s="9"/>
      <c r="F156" s="9"/>
      <c r="G156" s="9"/>
      <c r="H156" s="9"/>
      <c r="I156" s="9"/>
    </row>
    <row r="157" spans="1:9" s="10" customFormat="1" ht="20.25" x14ac:dyDescent="0.3">
      <c r="A157" s="9"/>
      <c r="B157" s="9"/>
      <c r="C157" s="9"/>
      <c r="D157" s="9"/>
      <c r="E157" s="9"/>
      <c r="F157" s="9"/>
      <c r="G157" s="9"/>
      <c r="H157" s="9"/>
      <c r="I157" s="9"/>
    </row>
    <row r="158" spans="1:9" s="10" customFormat="1" ht="20.25" x14ac:dyDescent="0.3">
      <c r="A158" s="9"/>
      <c r="B158" s="9"/>
      <c r="C158" s="9"/>
      <c r="D158" s="9"/>
      <c r="E158" s="9"/>
      <c r="F158" s="9"/>
      <c r="G158" s="9"/>
      <c r="H158" s="9"/>
      <c r="I158" s="9"/>
    </row>
    <row r="159" spans="1:9" s="10" customFormat="1" ht="20.25" x14ac:dyDescent="0.3">
      <c r="A159" s="9"/>
      <c r="B159" s="9"/>
      <c r="C159" s="9"/>
      <c r="D159" s="9"/>
      <c r="E159" s="9"/>
      <c r="F159" s="9"/>
      <c r="G159" s="9"/>
      <c r="H159" s="9"/>
      <c r="I159" s="9"/>
    </row>
    <row r="160" spans="1:9" s="10" customFormat="1" ht="20.25" x14ac:dyDescent="0.3">
      <c r="A160" s="9"/>
      <c r="B160" s="9"/>
      <c r="C160" s="9"/>
      <c r="D160" s="9"/>
      <c r="E160" s="9"/>
      <c r="F160" s="9"/>
      <c r="G160" s="9"/>
      <c r="H160" s="9"/>
      <c r="I160" s="9"/>
    </row>
    <row r="161" spans="1:9" s="10" customFormat="1" ht="20.25" x14ac:dyDescent="0.3">
      <c r="A161" s="9"/>
      <c r="B161" s="9"/>
      <c r="C161" s="9"/>
      <c r="D161" s="9"/>
      <c r="E161" s="9"/>
      <c r="F161" s="9"/>
      <c r="G161" s="9"/>
      <c r="H161" s="9"/>
      <c r="I161" s="9"/>
    </row>
    <row r="162" spans="1:9" s="10" customFormat="1" ht="20.25" x14ac:dyDescent="0.3">
      <c r="A162" s="9"/>
      <c r="B162" s="9"/>
      <c r="C162" s="9"/>
      <c r="D162" s="9"/>
      <c r="E162" s="9"/>
      <c r="F162" s="9"/>
      <c r="G162" s="9"/>
      <c r="H162" s="9"/>
      <c r="I162" s="9"/>
    </row>
    <row r="163" spans="1:9" s="10" customFormat="1" ht="20.25" x14ac:dyDescent="0.3">
      <c r="A163" s="9"/>
      <c r="B163" s="9"/>
      <c r="C163" s="9"/>
      <c r="D163" s="9"/>
      <c r="E163" s="9"/>
      <c r="F163" s="9"/>
      <c r="G163" s="9"/>
      <c r="H163" s="9"/>
      <c r="I163" s="9"/>
    </row>
    <row r="164" spans="1:9" s="10" customFormat="1" ht="20.25" x14ac:dyDescent="0.3">
      <c r="A164" s="9"/>
      <c r="B164" s="9"/>
      <c r="C164" s="9"/>
      <c r="D164" s="9"/>
      <c r="E164" s="9"/>
      <c r="F164" s="9"/>
      <c r="G164" s="9"/>
      <c r="H164" s="9"/>
      <c r="I164" s="9"/>
    </row>
    <row r="165" spans="1:9" s="10" customFormat="1" ht="20.25" x14ac:dyDescent="0.3">
      <c r="A165" s="9"/>
      <c r="B165" s="9"/>
      <c r="C165" s="9"/>
      <c r="D165" s="9"/>
      <c r="E165" s="9"/>
      <c r="F165" s="9"/>
      <c r="G165" s="9"/>
      <c r="H165" s="9"/>
      <c r="I165" s="9"/>
    </row>
    <row r="166" spans="1:9" s="10" customFormat="1" ht="20.25" x14ac:dyDescent="0.3">
      <c r="A166" s="9"/>
      <c r="B166" s="9"/>
      <c r="C166" s="9"/>
      <c r="D166" s="9"/>
      <c r="E166" s="9"/>
      <c r="F166" s="9"/>
      <c r="G166" s="9"/>
      <c r="H166" s="9"/>
      <c r="I166" s="9"/>
    </row>
    <row r="167" spans="1:9" s="10" customFormat="1" ht="20.25" x14ac:dyDescent="0.3">
      <c r="A167" s="9"/>
      <c r="B167" s="9"/>
      <c r="C167" s="9"/>
      <c r="D167" s="9"/>
      <c r="E167" s="9"/>
      <c r="F167" s="9"/>
      <c r="G167" s="9"/>
      <c r="H167" s="9"/>
      <c r="I167" s="9"/>
    </row>
    <row r="168" spans="1:9" s="10" customFormat="1" ht="20.25" x14ac:dyDescent="0.3">
      <c r="A168" s="9"/>
      <c r="B168" s="9"/>
      <c r="C168" s="9"/>
      <c r="D168" s="9"/>
      <c r="E168" s="9"/>
      <c r="F168" s="9"/>
      <c r="G168" s="9"/>
      <c r="H168" s="9"/>
      <c r="I168" s="9"/>
    </row>
    <row r="169" spans="1:9" s="10" customFormat="1" ht="20.25" x14ac:dyDescent="0.3">
      <c r="A169" s="9"/>
      <c r="B169" s="9"/>
      <c r="C169" s="9"/>
      <c r="D169" s="9"/>
      <c r="E169" s="9"/>
      <c r="F169" s="9"/>
      <c r="G169" s="9"/>
      <c r="H169" s="9"/>
      <c r="I169" s="9"/>
    </row>
    <row r="170" spans="1:9" s="10" customFormat="1" ht="20.25" x14ac:dyDescent="0.3">
      <c r="A170" s="9"/>
      <c r="B170" s="9"/>
      <c r="C170" s="9"/>
      <c r="D170" s="9"/>
      <c r="E170" s="9"/>
      <c r="F170" s="9"/>
      <c r="G170" s="9"/>
      <c r="H170" s="9"/>
      <c r="I170" s="9"/>
    </row>
    <row r="171" spans="1:9" s="10" customFormat="1" ht="20.25" x14ac:dyDescent="0.3">
      <c r="A171" s="9"/>
      <c r="B171" s="9"/>
      <c r="C171" s="9"/>
      <c r="D171" s="9"/>
      <c r="E171" s="9"/>
      <c r="F171" s="9"/>
      <c r="G171" s="9"/>
      <c r="H171" s="9"/>
      <c r="I171" s="9"/>
    </row>
    <row r="172" spans="1:9" s="10" customFormat="1" ht="20.25" x14ac:dyDescent="0.3">
      <c r="A172" s="9"/>
      <c r="B172" s="9"/>
      <c r="C172" s="9"/>
      <c r="D172" s="9"/>
      <c r="E172" s="9"/>
      <c r="F172" s="9"/>
      <c r="G172" s="9"/>
      <c r="H172" s="9"/>
      <c r="I172" s="9"/>
    </row>
    <row r="173" spans="1:9" s="10" customFormat="1" ht="20.25" x14ac:dyDescent="0.3">
      <c r="A173" s="9"/>
      <c r="B173" s="9"/>
      <c r="C173" s="9"/>
      <c r="D173" s="9"/>
      <c r="E173" s="9"/>
      <c r="F173" s="9"/>
      <c r="G173" s="9"/>
      <c r="H173" s="9"/>
      <c r="I173" s="9"/>
    </row>
    <row r="174" spans="1:9" s="10" customFormat="1" ht="20.25" x14ac:dyDescent="0.3">
      <c r="A174" s="9"/>
      <c r="B174" s="9"/>
      <c r="C174" s="9"/>
      <c r="D174" s="9"/>
      <c r="E174" s="9"/>
      <c r="F174" s="9"/>
      <c r="G174" s="9"/>
      <c r="H174" s="9"/>
      <c r="I174" s="9"/>
    </row>
    <row r="175" spans="1:9" s="10" customFormat="1" ht="20.25" x14ac:dyDescent="0.3">
      <c r="A175" s="9"/>
      <c r="B175" s="9"/>
      <c r="C175" s="9"/>
      <c r="D175" s="9"/>
      <c r="E175" s="9"/>
      <c r="F175" s="9"/>
      <c r="G175" s="9"/>
      <c r="H175" s="9"/>
      <c r="I175" s="9"/>
    </row>
    <row r="176" spans="1:9" s="10" customFormat="1" ht="20.25" x14ac:dyDescent="0.3">
      <c r="A176" s="9"/>
      <c r="B176" s="9"/>
      <c r="C176" s="9"/>
      <c r="D176" s="9"/>
      <c r="E176" s="9"/>
      <c r="F176" s="9"/>
      <c r="G176" s="9"/>
      <c r="H176" s="9"/>
      <c r="I176" s="9"/>
    </row>
    <row r="177" spans="1:9" s="10" customFormat="1" ht="20.25" x14ac:dyDescent="0.3">
      <c r="A177" s="9"/>
      <c r="B177" s="9"/>
      <c r="C177" s="9"/>
      <c r="D177" s="9"/>
      <c r="E177" s="9"/>
      <c r="F177" s="9"/>
      <c r="G177" s="9"/>
      <c r="H177" s="9"/>
      <c r="I177" s="9"/>
    </row>
    <row r="178" spans="1:9" s="10" customFormat="1" ht="20.25" x14ac:dyDescent="0.3">
      <c r="A178" s="9"/>
      <c r="B178" s="9"/>
      <c r="C178" s="9"/>
      <c r="D178" s="9"/>
      <c r="E178" s="9"/>
      <c r="F178" s="9"/>
      <c r="G178" s="9"/>
      <c r="H178" s="9"/>
      <c r="I178" s="9"/>
    </row>
    <row r="179" spans="1:9" s="10" customFormat="1" ht="20.25" x14ac:dyDescent="0.3">
      <c r="A179" s="9"/>
      <c r="B179" s="9"/>
      <c r="C179" s="9"/>
      <c r="D179" s="9"/>
      <c r="E179" s="9"/>
      <c r="F179" s="9"/>
      <c r="G179" s="9"/>
      <c r="H179" s="9"/>
      <c r="I179" s="9"/>
    </row>
    <row r="180" spans="1:9" s="10" customFormat="1" ht="20.25" x14ac:dyDescent="0.3">
      <c r="A180" s="9"/>
      <c r="B180" s="9"/>
      <c r="C180" s="9"/>
      <c r="D180" s="9"/>
      <c r="E180" s="9"/>
      <c r="F180" s="9"/>
      <c r="G180" s="9"/>
      <c r="H180" s="9"/>
      <c r="I180" s="9"/>
    </row>
    <row r="181" spans="1:9" s="10" customFormat="1" ht="20.25" x14ac:dyDescent="0.3">
      <c r="A181" s="9"/>
      <c r="B181" s="9"/>
      <c r="C181" s="9"/>
      <c r="D181" s="9"/>
      <c r="E181" s="9"/>
      <c r="F181" s="9"/>
      <c r="G181" s="9"/>
      <c r="H181" s="9"/>
      <c r="I181" s="9"/>
    </row>
    <row r="182" spans="1:9" s="10" customFormat="1" ht="20.25" x14ac:dyDescent="0.3">
      <c r="A182" s="9"/>
      <c r="B182" s="9"/>
      <c r="C182" s="9"/>
      <c r="D182" s="9"/>
      <c r="E182" s="9"/>
      <c r="F182" s="9"/>
      <c r="G182" s="9"/>
      <c r="H182" s="9"/>
      <c r="I182" s="9"/>
    </row>
    <row r="183" spans="1:9" s="10" customFormat="1" ht="20.25" x14ac:dyDescent="0.3">
      <c r="A183" s="9"/>
      <c r="B183" s="9"/>
      <c r="C183" s="9"/>
      <c r="D183" s="9"/>
      <c r="E183" s="9"/>
      <c r="F183" s="9"/>
      <c r="G183" s="9"/>
      <c r="H183" s="9"/>
      <c r="I183" s="9"/>
    </row>
    <row r="184" spans="1:9" s="10" customFormat="1" ht="20.25" x14ac:dyDescent="0.3">
      <c r="A184" s="9"/>
      <c r="B184" s="9"/>
      <c r="C184" s="9"/>
      <c r="D184" s="9"/>
      <c r="E184" s="9"/>
      <c r="F184" s="9"/>
      <c r="G184" s="9"/>
      <c r="H184" s="9"/>
      <c r="I184" s="9"/>
    </row>
    <row r="185" spans="1:9" s="10" customFormat="1" ht="20.25" x14ac:dyDescent="0.3">
      <c r="A185" s="9"/>
      <c r="B185" s="9"/>
      <c r="C185" s="9"/>
      <c r="D185" s="9"/>
      <c r="E185" s="9"/>
      <c r="F185" s="9"/>
      <c r="G185" s="9"/>
      <c r="H185" s="9"/>
      <c r="I185" s="9"/>
    </row>
    <row r="186" spans="1:9" s="10" customFormat="1" ht="20.25" x14ac:dyDescent="0.3">
      <c r="A186" s="9"/>
      <c r="B186" s="9"/>
      <c r="C186" s="9"/>
      <c r="D186" s="9"/>
      <c r="E186" s="9"/>
      <c r="F186" s="9"/>
      <c r="G186" s="9"/>
      <c r="H186" s="9"/>
      <c r="I186" s="9"/>
    </row>
    <row r="187" spans="1:9" s="10" customFormat="1" ht="20.25" x14ac:dyDescent="0.3">
      <c r="A187" s="9"/>
      <c r="B187" s="9"/>
      <c r="C187" s="9"/>
      <c r="D187" s="9"/>
      <c r="E187" s="9"/>
      <c r="F187" s="9"/>
      <c r="G187" s="9"/>
      <c r="H187" s="9"/>
      <c r="I187" s="9"/>
    </row>
    <row r="188" spans="1:9" s="10" customFormat="1" ht="20.25" x14ac:dyDescent="0.3">
      <c r="A188" s="9"/>
      <c r="B188" s="9"/>
      <c r="C188" s="9"/>
      <c r="D188" s="9"/>
      <c r="E188" s="9"/>
      <c r="F188" s="9"/>
      <c r="G188" s="9"/>
      <c r="H188" s="9"/>
      <c r="I188" s="9"/>
    </row>
    <row r="189" spans="1:9" s="10" customFormat="1" ht="20.25" x14ac:dyDescent="0.3">
      <c r="A189" s="9"/>
      <c r="B189" s="9"/>
      <c r="C189" s="9"/>
      <c r="D189" s="9"/>
      <c r="E189" s="9"/>
      <c r="F189" s="9"/>
      <c r="G189" s="9"/>
      <c r="H189" s="9"/>
      <c r="I189" s="9"/>
    </row>
    <row r="190" spans="1:9" s="10" customFormat="1" ht="20.25" x14ac:dyDescent="0.3">
      <c r="A190" s="9"/>
      <c r="B190" s="9"/>
      <c r="C190" s="9"/>
      <c r="D190" s="9"/>
      <c r="E190" s="9"/>
      <c r="F190" s="9"/>
      <c r="G190" s="9"/>
      <c r="H190" s="9"/>
      <c r="I190" s="9"/>
    </row>
    <row r="191" spans="1:9" s="10" customFormat="1" ht="20.25" x14ac:dyDescent="0.3">
      <c r="A191" s="9"/>
      <c r="B191" s="9"/>
      <c r="C191" s="9"/>
      <c r="D191" s="9"/>
      <c r="E191" s="9"/>
      <c r="F191" s="9"/>
      <c r="G191" s="9"/>
      <c r="H191" s="9"/>
      <c r="I191" s="9"/>
    </row>
    <row r="192" spans="1:9" s="10" customFormat="1" ht="20.25" x14ac:dyDescent="0.3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" x14ac:dyDescent="0.55000000000000004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24" x14ac:dyDescent="0.55000000000000004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24" x14ac:dyDescent="0.55000000000000004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24" x14ac:dyDescent="0.55000000000000004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24" x14ac:dyDescent="0.55000000000000004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24" x14ac:dyDescent="0.55000000000000004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24" x14ac:dyDescent="0.55000000000000004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24" x14ac:dyDescent="0.55000000000000004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24" x14ac:dyDescent="0.55000000000000004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24" x14ac:dyDescent="0.55000000000000004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24" x14ac:dyDescent="0.55000000000000004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24" x14ac:dyDescent="0.55000000000000004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24" x14ac:dyDescent="0.55000000000000004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24" x14ac:dyDescent="0.55000000000000004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24" x14ac:dyDescent="0.55000000000000004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24" x14ac:dyDescent="0.55000000000000004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24" x14ac:dyDescent="0.55000000000000004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24" x14ac:dyDescent="0.55000000000000004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24" x14ac:dyDescent="0.55000000000000004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24" x14ac:dyDescent="0.55000000000000004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24" x14ac:dyDescent="0.55000000000000004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24" x14ac:dyDescent="0.55000000000000004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24" x14ac:dyDescent="0.55000000000000004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24" x14ac:dyDescent="0.55000000000000004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24" x14ac:dyDescent="0.55000000000000004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24" x14ac:dyDescent="0.55000000000000004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24" x14ac:dyDescent="0.55000000000000004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24" x14ac:dyDescent="0.55000000000000004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24" x14ac:dyDescent="0.55000000000000004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24" x14ac:dyDescent="0.55000000000000004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24" x14ac:dyDescent="0.55000000000000004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24" x14ac:dyDescent="0.55000000000000004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24" x14ac:dyDescent="0.55000000000000004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24" x14ac:dyDescent="0.55000000000000004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24" x14ac:dyDescent="0.55000000000000004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24" x14ac:dyDescent="0.55000000000000004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24" x14ac:dyDescent="0.55000000000000004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24" x14ac:dyDescent="0.55000000000000004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24" x14ac:dyDescent="0.55000000000000004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24" x14ac:dyDescent="0.55000000000000004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24" x14ac:dyDescent="0.55000000000000004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24" x14ac:dyDescent="0.55000000000000004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24" x14ac:dyDescent="0.55000000000000004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24" x14ac:dyDescent="0.55000000000000004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24" x14ac:dyDescent="0.55000000000000004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24" x14ac:dyDescent="0.55000000000000004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24" x14ac:dyDescent="0.55000000000000004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24" x14ac:dyDescent="0.55000000000000004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24" x14ac:dyDescent="0.55000000000000004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24" x14ac:dyDescent="0.55000000000000004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4" x14ac:dyDescent="0.55000000000000004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" x14ac:dyDescent="0.55000000000000004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24" x14ac:dyDescent="0.55000000000000004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24" x14ac:dyDescent="0.55000000000000004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24" x14ac:dyDescent="0.55000000000000004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24" x14ac:dyDescent="0.55000000000000004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24" x14ac:dyDescent="0.55000000000000004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24" x14ac:dyDescent="0.55000000000000004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24" x14ac:dyDescent="0.55000000000000004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24" x14ac:dyDescent="0.55000000000000004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24" x14ac:dyDescent="0.55000000000000004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24" x14ac:dyDescent="0.55000000000000004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24" x14ac:dyDescent="0.55000000000000004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24" x14ac:dyDescent="0.55000000000000004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24" x14ac:dyDescent="0.55000000000000004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24" x14ac:dyDescent="0.55000000000000004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24" x14ac:dyDescent="0.55000000000000004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24" x14ac:dyDescent="0.55000000000000004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24" x14ac:dyDescent="0.55000000000000004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24" x14ac:dyDescent="0.55000000000000004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24" x14ac:dyDescent="0.55000000000000004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24" x14ac:dyDescent="0.55000000000000004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24" x14ac:dyDescent="0.55000000000000004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24" x14ac:dyDescent="0.55000000000000004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24" x14ac:dyDescent="0.55000000000000004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24" x14ac:dyDescent="0.55000000000000004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24" x14ac:dyDescent="0.55000000000000004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24" x14ac:dyDescent="0.55000000000000004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24" x14ac:dyDescent="0.55000000000000004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24" x14ac:dyDescent="0.55000000000000004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24" x14ac:dyDescent="0.55000000000000004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4" x14ac:dyDescent="0.55000000000000004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24" x14ac:dyDescent="0.55000000000000004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24" x14ac:dyDescent="0.55000000000000004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24" x14ac:dyDescent="0.55000000000000004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24" x14ac:dyDescent="0.55000000000000004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24" x14ac:dyDescent="0.55000000000000004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24" x14ac:dyDescent="0.55000000000000004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24" x14ac:dyDescent="0.55000000000000004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24" x14ac:dyDescent="0.55000000000000004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24" x14ac:dyDescent="0.55000000000000004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24" x14ac:dyDescent="0.55000000000000004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24" x14ac:dyDescent="0.55000000000000004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24" x14ac:dyDescent="0.55000000000000004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24" x14ac:dyDescent="0.55000000000000004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24" x14ac:dyDescent="0.55000000000000004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24" x14ac:dyDescent="0.55000000000000004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24" x14ac:dyDescent="0.55000000000000004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24" x14ac:dyDescent="0.55000000000000004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24" x14ac:dyDescent="0.55000000000000004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24" x14ac:dyDescent="0.55000000000000004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24" x14ac:dyDescent="0.55000000000000004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24" x14ac:dyDescent="0.55000000000000004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24" x14ac:dyDescent="0.55000000000000004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24" x14ac:dyDescent="0.55000000000000004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24" x14ac:dyDescent="0.55000000000000004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24" x14ac:dyDescent="0.55000000000000004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24" x14ac:dyDescent="0.55000000000000004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24" x14ac:dyDescent="0.55000000000000004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24" x14ac:dyDescent="0.55000000000000004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24" x14ac:dyDescent="0.55000000000000004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24" x14ac:dyDescent="0.55000000000000004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24" x14ac:dyDescent="0.55000000000000004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24" x14ac:dyDescent="0.55000000000000004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24" x14ac:dyDescent="0.55000000000000004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24" x14ac:dyDescent="0.55000000000000004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24" x14ac:dyDescent="0.55000000000000004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24" x14ac:dyDescent="0.55000000000000004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2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2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2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2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2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2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2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2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2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2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2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2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2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2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2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2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2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2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2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2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2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2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2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2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2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2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2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2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2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2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2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2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2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2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2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2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2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2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2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2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2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2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2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2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2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2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2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2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2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2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2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2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2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2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2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2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2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2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2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2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2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2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2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2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2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2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2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2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2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2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2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2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2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2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2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2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2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2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2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2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2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2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2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2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2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2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2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2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2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2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2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2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2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2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2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2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2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2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2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2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2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2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2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2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2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2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2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2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2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2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2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2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2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2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2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2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2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2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2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2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2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2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2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2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2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2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2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2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2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2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2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2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2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2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2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2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2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2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2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2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2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2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2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2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2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2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2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2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2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2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2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2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2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2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2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2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2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2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2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2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2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2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2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2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2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2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2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2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2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2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2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2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2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2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2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2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2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2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2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2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2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2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2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2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2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2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2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2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2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2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2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2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2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2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2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2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2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2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2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2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2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2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2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2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2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2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2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2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2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2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2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2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2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2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2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2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2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2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2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2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2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2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2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2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2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2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2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2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2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2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2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2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2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2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2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2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2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2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2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2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2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2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2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2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2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2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2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2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2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2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2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2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2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2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2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2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2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2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2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24" x14ac:dyDescent="0.55000000000000004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24" x14ac:dyDescent="0.55000000000000004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24" x14ac:dyDescent="0.55000000000000004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24" x14ac:dyDescent="0.55000000000000004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24" x14ac:dyDescent="0.55000000000000004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24" x14ac:dyDescent="0.55000000000000004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24" x14ac:dyDescent="0.55000000000000004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24" x14ac:dyDescent="0.55000000000000004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24" x14ac:dyDescent="0.55000000000000004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24" x14ac:dyDescent="0.55000000000000004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24" x14ac:dyDescent="0.55000000000000004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24" x14ac:dyDescent="0.55000000000000004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24" x14ac:dyDescent="0.55000000000000004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24" x14ac:dyDescent="0.55000000000000004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24" x14ac:dyDescent="0.55000000000000004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24" x14ac:dyDescent="0.55000000000000004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24" x14ac:dyDescent="0.55000000000000004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24" x14ac:dyDescent="0.55000000000000004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24" x14ac:dyDescent="0.55000000000000004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24" x14ac:dyDescent="0.55000000000000004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24" x14ac:dyDescent="0.55000000000000004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24" x14ac:dyDescent="0.55000000000000004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24" x14ac:dyDescent="0.55000000000000004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24" x14ac:dyDescent="0.55000000000000004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24" x14ac:dyDescent="0.55000000000000004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24" x14ac:dyDescent="0.55000000000000004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24" x14ac:dyDescent="0.55000000000000004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24" x14ac:dyDescent="0.55000000000000004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24" x14ac:dyDescent="0.55000000000000004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24" x14ac:dyDescent="0.55000000000000004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24" x14ac:dyDescent="0.55000000000000004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24" x14ac:dyDescent="0.55000000000000004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24" x14ac:dyDescent="0.55000000000000004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24" x14ac:dyDescent="0.55000000000000004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24" x14ac:dyDescent="0.55000000000000004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24" x14ac:dyDescent="0.55000000000000004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24" x14ac:dyDescent="0.55000000000000004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24" x14ac:dyDescent="0.55000000000000004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24" x14ac:dyDescent="0.55000000000000004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4" x14ac:dyDescent="0.55000000000000004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24" x14ac:dyDescent="0.55000000000000004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24" x14ac:dyDescent="0.55000000000000004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24" x14ac:dyDescent="0.55000000000000004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24" x14ac:dyDescent="0.55000000000000004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24" x14ac:dyDescent="0.55000000000000004">
      <c r="A681" s="1"/>
      <c r="B681" s="1"/>
      <c r="C681" s="1"/>
      <c r="D681" s="1"/>
      <c r="E681" s="1"/>
      <c r="F681" s="1"/>
      <c r="G681" s="1"/>
      <c r="H681" s="1"/>
      <c r="I681" s="1"/>
    </row>
  </sheetData>
  <mergeCells count="39">
    <mergeCell ref="A39:A40"/>
    <mergeCell ref="B39:B40"/>
    <mergeCell ref="C39:F39"/>
    <mergeCell ref="C6:F6"/>
    <mergeCell ref="B6:B7"/>
    <mergeCell ref="A6:A7"/>
    <mergeCell ref="A18:B18"/>
    <mergeCell ref="D25:E25"/>
    <mergeCell ref="A1:F1"/>
    <mergeCell ref="A34:F34"/>
    <mergeCell ref="A35:F35"/>
    <mergeCell ref="A36:F36"/>
    <mergeCell ref="A37:F37"/>
    <mergeCell ref="A2:F2"/>
    <mergeCell ref="A3:F3"/>
    <mergeCell ref="A4:F4"/>
    <mergeCell ref="A100:F100"/>
    <mergeCell ref="A51:B51"/>
    <mergeCell ref="D58:E58"/>
    <mergeCell ref="A67:F67"/>
    <mergeCell ref="A68:F68"/>
    <mergeCell ref="A69:F69"/>
    <mergeCell ref="A70:F70"/>
    <mergeCell ref="A72:A73"/>
    <mergeCell ref="B72:B73"/>
    <mergeCell ref="C72:F72"/>
    <mergeCell ref="A84:B84"/>
    <mergeCell ref="D91:E91"/>
    <mergeCell ref="A101:F101"/>
    <mergeCell ref="A102:F102"/>
    <mergeCell ref="A103:F103"/>
    <mergeCell ref="A105:A106"/>
    <mergeCell ref="B105:B106"/>
    <mergeCell ref="C105:F105"/>
    <mergeCell ref="A117:B117"/>
    <mergeCell ref="D124:E124"/>
    <mergeCell ref="B146:C146"/>
    <mergeCell ref="B133:D133"/>
    <mergeCell ref="B134:D134"/>
  </mergeCells>
  <printOptions horizontalCentered="1"/>
  <pageMargins left="0.31496062992125984" right="0.31496062992125984" top="0.9448818897637796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6"/>
  <sheetViews>
    <sheetView workbookViewId="0">
      <selection activeCell="A4" sqref="A4:F4"/>
    </sheetView>
  </sheetViews>
  <sheetFormatPr defaultRowHeight="14.25" x14ac:dyDescent="0.2"/>
  <cols>
    <col min="1" max="1" width="6.875" customWidth="1"/>
    <col min="2" max="2" width="18.25" customWidth="1"/>
    <col min="3" max="3" width="17" customWidth="1"/>
    <col min="4" max="4" width="16.875" customWidth="1"/>
    <col min="5" max="5" width="16.125" customWidth="1"/>
    <col min="6" max="6" width="15.75" customWidth="1"/>
  </cols>
  <sheetData>
    <row r="1" spans="1:9" s="10" customFormat="1" ht="23.25" x14ac:dyDescent="0.35">
      <c r="A1" s="46" t="s">
        <v>0</v>
      </c>
      <c r="B1" s="46"/>
      <c r="C1" s="46"/>
      <c r="D1" s="46"/>
      <c r="E1" s="46"/>
      <c r="F1" s="46"/>
      <c r="G1" s="9"/>
      <c r="H1" s="9"/>
      <c r="I1" s="9"/>
    </row>
    <row r="2" spans="1:9" s="10" customFormat="1" ht="23.25" x14ac:dyDescent="0.35">
      <c r="A2" s="46" t="s">
        <v>46</v>
      </c>
      <c r="B2" s="46"/>
      <c r="C2" s="46"/>
      <c r="D2" s="46"/>
      <c r="E2" s="46"/>
      <c r="F2" s="46"/>
      <c r="G2" s="9"/>
      <c r="H2" s="9"/>
      <c r="I2" s="9"/>
    </row>
    <row r="3" spans="1:9" s="10" customFormat="1" ht="23.25" x14ac:dyDescent="0.35">
      <c r="A3" s="46" t="str">
        <f>จ่ายจริง!A3</f>
        <v>งบประมาณรายจ่ายประจำปี พ.ศ. 2564</v>
      </c>
      <c r="B3" s="46"/>
      <c r="C3" s="46"/>
      <c r="D3" s="46"/>
      <c r="E3" s="46"/>
      <c r="F3" s="46"/>
      <c r="G3" s="9"/>
      <c r="H3" s="9"/>
      <c r="I3" s="9"/>
    </row>
    <row r="4" spans="1:9" s="10" customFormat="1" ht="23.25" x14ac:dyDescent="0.35">
      <c r="A4" s="46" t="s">
        <v>93</v>
      </c>
      <c r="B4" s="46"/>
      <c r="C4" s="46"/>
      <c r="D4" s="46"/>
      <c r="E4" s="46"/>
      <c r="F4" s="46"/>
      <c r="G4" s="9"/>
      <c r="H4" s="9"/>
      <c r="I4" s="9"/>
    </row>
    <row r="5" spans="1:9" s="10" customFormat="1" ht="20.25" x14ac:dyDescent="0.3">
      <c r="A5" s="9"/>
      <c r="B5" s="9"/>
      <c r="C5" s="9"/>
      <c r="D5" s="9"/>
      <c r="E5" s="9"/>
      <c r="F5" s="9"/>
      <c r="G5" s="9"/>
      <c r="H5" s="9"/>
      <c r="I5" s="9"/>
    </row>
    <row r="6" spans="1:9" s="10" customFormat="1" ht="20.25" x14ac:dyDescent="0.3">
      <c r="A6" s="47" t="s">
        <v>2</v>
      </c>
      <c r="B6" s="47" t="s">
        <v>3</v>
      </c>
      <c r="C6" s="48" t="s">
        <v>49</v>
      </c>
      <c r="D6" s="48"/>
      <c r="E6" s="48"/>
      <c r="F6" s="48"/>
      <c r="G6" s="9"/>
      <c r="H6" s="9"/>
      <c r="I6" s="9"/>
    </row>
    <row r="7" spans="1:9" s="10" customFormat="1" ht="20.25" x14ac:dyDescent="0.3">
      <c r="A7" s="47"/>
      <c r="B7" s="47"/>
      <c r="C7" s="11" t="s">
        <v>5</v>
      </c>
      <c r="D7" s="11" t="s">
        <v>6</v>
      </c>
      <c r="E7" s="12" t="s">
        <v>7</v>
      </c>
      <c r="F7" s="11" t="s">
        <v>8</v>
      </c>
      <c r="G7" s="9"/>
      <c r="H7" s="9"/>
      <c r="I7" s="9"/>
    </row>
    <row r="8" spans="1:9" s="10" customFormat="1" ht="20.25" x14ac:dyDescent="0.3">
      <c r="A8" s="13">
        <v>1</v>
      </c>
      <c r="B8" s="14" t="s">
        <v>9</v>
      </c>
      <c r="C8" s="15">
        <f>SUM(D8:F8)</f>
        <v>1850000</v>
      </c>
      <c r="D8" s="15">
        <f>SUM(แผน1!D8)</f>
        <v>500000</v>
      </c>
      <c r="E8" s="15">
        <f>SUM(แผน1!E8)</f>
        <v>500000</v>
      </c>
      <c r="F8" s="15">
        <f>SUM(แผน1!F8)</f>
        <v>850000</v>
      </c>
      <c r="G8" s="9"/>
      <c r="H8" s="9"/>
      <c r="I8" s="9"/>
    </row>
    <row r="9" spans="1:9" s="10" customFormat="1" ht="20.25" x14ac:dyDescent="0.3">
      <c r="A9" s="13">
        <v>2</v>
      </c>
      <c r="B9" s="14" t="s">
        <v>10</v>
      </c>
      <c r="C9" s="15">
        <f t="shared" ref="C9:C18" si="0">SUM(D9:F9)</f>
        <v>599580</v>
      </c>
      <c r="D9" s="15">
        <f>SUM(แผน1!D9)</f>
        <v>199860</v>
      </c>
      <c r="E9" s="15">
        <f>SUM(แผน1!E9)</f>
        <v>199860</v>
      </c>
      <c r="F9" s="15">
        <f>SUM(แผน1!F9)</f>
        <v>199860</v>
      </c>
      <c r="G9" s="9"/>
      <c r="H9" s="9"/>
      <c r="I9" s="9"/>
    </row>
    <row r="10" spans="1:9" s="10" customFormat="1" ht="20.25" x14ac:dyDescent="0.3">
      <c r="A10" s="13">
        <v>3</v>
      </c>
      <c r="B10" s="14" t="s">
        <v>11</v>
      </c>
      <c r="C10" s="15">
        <f t="shared" si="0"/>
        <v>1800000</v>
      </c>
      <c r="D10" s="15">
        <f>SUM(แผน1!D10+แผน1!D48+แผน1!D86+แผน1!D124+แผน1!D162)</f>
        <v>600000</v>
      </c>
      <c r="E10" s="15">
        <f>SUM(แผน1!E10+แผน1!E48+แผน1!E86+แผน1!E124+แผน1!E162)</f>
        <v>600000</v>
      </c>
      <c r="F10" s="15">
        <f>SUM(แผน1!F10+แผน1!F48+แผน1!F86+แผน1!F124+แผน1!F162)</f>
        <v>600000</v>
      </c>
      <c r="G10" s="9"/>
      <c r="H10" s="9"/>
      <c r="I10" s="9"/>
    </row>
    <row r="11" spans="1:9" s="10" customFormat="1" ht="20.25" x14ac:dyDescent="0.3">
      <c r="A11" s="13">
        <v>4</v>
      </c>
      <c r="B11" s="14" t="s">
        <v>12</v>
      </c>
      <c r="C11" s="15">
        <f t="shared" si="0"/>
        <v>97000</v>
      </c>
      <c r="D11" s="15">
        <f>SUM(แผน1!D11+แผน1!D49+แผน1!D87+แผน1!D125+แผน1!D163)</f>
        <v>29000</v>
      </c>
      <c r="E11" s="15">
        <f>SUM(แผน1!E11+แผน1!E49+แผน1!E87+แผน1!E125+แผน1!E163)</f>
        <v>39000</v>
      </c>
      <c r="F11" s="15">
        <f>SUM(แผน1!F11+แผน1!F49+แผน1!F87+แผน1!F125+แผน1!F163)</f>
        <v>29000</v>
      </c>
      <c r="G11" s="9"/>
      <c r="H11" s="9"/>
      <c r="I11" s="9"/>
    </row>
    <row r="12" spans="1:9" s="10" customFormat="1" ht="20.25" x14ac:dyDescent="0.3">
      <c r="A12" s="13">
        <v>5</v>
      </c>
      <c r="B12" s="14" t="s">
        <v>13</v>
      </c>
      <c r="C12" s="15">
        <f t="shared" si="0"/>
        <v>612000</v>
      </c>
      <c r="D12" s="15">
        <f>SUM(แผน1!D12+แผน1!D50+แผน1!D88+แผน1!D126+แผน1!D164)</f>
        <v>40000</v>
      </c>
      <c r="E12" s="15">
        <f>SUM(แผน1!E12+แผน1!E50+แผน1!E88+แผน1!E126+แผน1!E164)</f>
        <v>222000</v>
      </c>
      <c r="F12" s="15">
        <f>SUM(แผน1!F12+แผน1!F50+แผน1!F88+แผน1!F126+แผน1!F164)</f>
        <v>350000</v>
      </c>
      <c r="G12" s="9"/>
      <c r="H12" s="9"/>
      <c r="I12" s="9"/>
    </row>
    <row r="13" spans="1:9" s="10" customFormat="1" ht="20.25" x14ac:dyDescent="0.3">
      <c r="A13" s="13">
        <v>6</v>
      </c>
      <c r="B13" s="14" t="s">
        <v>14</v>
      </c>
      <c r="C13" s="15">
        <f t="shared" si="0"/>
        <v>306000</v>
      </c>
      <c r="D13" s="15">
        <f>SUM(แผน1!D13+แผน1!D51+แผน1!D89+แผน1!D127+แผน1!D165)</f>
        <v>10000</v>
      </c>
      <c r="E13" s="15">
        <f>SUM(แผน1!E13+แผน1!E51+แผน1!E89+แผน1!E127+แผน1!E165)</f>
        <v>240000</v>
      </c>
      <c r="F13" s="15">
        <f>SUM(แผน1!F13+แผน1!F51+แผน1!F89+แผน1!F127+แผน1!F165)</f>
        <v>56000</v>
      </c>
      <c r="G13" s="9"/>
      <c r="H13" s="9"/>
      <c r="I13" s="9"/>
    </row>
    <row r="14" spans="1:9" s="10" customFormat="1" ht="20.25" x14ac:dyDescent="0.3">
      <c r="A14" s="13">
        <v>7</v>
      </c>
      <c r="B14" s="14" t="s">
        <v>15</v>
      </c>
      <c r="C14" s="15">
        <f t="shared" si="0"/>
        <v>55000</v>
      </c>
      <c r="D14" s="15">
        <f>SUM(แผน1!D14+แผน1!D52+แผน1!D90+แผน1!D128+แผน1!D166)</f>
        <v>10000</v>
      </c>
      <c r="E14" s="15">
        <f>SUM(แผน1!E14+แผน1!E52+แผน1!E90+แผน1!E128+แผน1!E166)</f>
        <v>25000</v>
      </c>
      <c r="F14" s="15">
        <f>SUM(แผน1!F14+แผน1!F52+แผน1!F90+แผน1!F128+แผน1!F166)</f>
        <v>20000</v>
      </c>
      <c r="G14" s="9"/>
      <c r="H14" s="9"/>
      <c r="I14" s="9"/>
    </row>
    <row r="15" spans="1:9" s="10" customFormat="1" ht="20.25" x14ac:dyDescent="0.3">
      <c r="A15" s="13">
        <v>8</v>
      </c>
      <c r="B15" s="14" t="s">
        <v>16</v>
      </c>
      <c r="C15" s="15">
        <f t="shared" si="0"/>
        <v>0</v>
      </c>
      <c r="D15" s="15">
        <f>SUM(แผน1!D15+แผน1!D53+แผน1!D91+แผน1!D129+แผน1!D167)</f>
        <v>0</v>
      </c>
      <c r="E15" s="15">
        <f>SUM(แผน1!E15+แผน1!E53+แผน1!E91+แผน1!E129+แผน1!E167)</f>
        <v>0</v>
      </c>
      <c r="F15" s="15">
        <f>SUM(แผน1!F15+แผน1!F53+แผน1!F91+แผน1!F129+แผน1!F167)</f>
        <v>0</v>
      </c>
      <c r="G15" s="9"/>
      <c r="H15" s="9"/>
      <c r="I15" s="9"/>
    </row>
    <row r="16" spans="1:9" s="10" customFormat="1" ht="20.25" x14ac:dyDescent="0.3">
      <c r="A16" s="13">
        <v>9</v>
      </c>
      <c r="B16" s="14" t="s">
        <v>17</v>
      </c>
      <c r="C16" s="15">
        <f t="shared" si="0"/>
        <v>0</v>
      </c>
      <c r="D16" s="15">
        <f>SUM(แผน1!D16+แผน1!D54+แผน1!D92+แผน1!D130+แผน1!D168)</f>
        <v>0</v>
      </c>
      <c r="E16" s="15">
        <f>SUM(แผน1!E16+แผน1!E54+แผน1!E92+แผน1!E130+แผน1!E168)</f>
        <v>0</v>
      </c>
      <c r="F16" s="15">
        <f>SUM(แผน1!F16+แผน1!F54+แผน1!F92+แผน1!F130+แผน1!F168)</f>
        <v>0</v>
      </c>
      <c r="G16" s="9"/>
      <c r="H16" s="9"/>
      <c r="I16" s="9"/>
    </row>
    <row r="17" spans="1:9" s="10" customFormat="1" ht="20.25" x14ac:dyDescent="0.3">
      <c r="A17" s="13">
        <v>10</v>
      </c>
      <c r="B17" s="14" t="s">
        <v>18</v>
      </c>
      <c r="C17" s="15">
        <f t="shared" si="0"/>
        <v>538000</v>
      </c>
      <c r="D17" s="15">
        <f>SUM(แผน1!D17+แผน1!D55+แผน1!D93+แผน1!D131+แผน1!D169)</f>
        <v>0</v>
      </c>
      <c r="E17" s="15">
        <f>SUM(แผน1!E17+แผน1!E55+แผน1!E93+แผน1!E131+แผน1!E169)</f>
        <v>283000</v>
      </c>
      <c r="F17" s="15">
        <f>SUM(แผน1!F17+แผน1!F55+แผน1!F93+แผน1!F131+แผน1!F169)</f>
        <v>255000</v>
      </c>
      <c r="G17" s="9"/>
      <c r="H17" s="9"/>
      <c r="I17" s="9"/>
    </row>
    <row r="18" spans="1:9" s="10" customFormat="1" ht="20.25" x14ac:dyDescent="0.3">
      <c r="A18" s="43" t="s">
        <v>5</v>
      </c>
      <c r="B18" s="43"/>
      <c r="C18" s="15">
        <f t="shared" si="0"/>
        <v>5857580</v>
      </c>
      <c r="D18" s="15">
        <f>SUM(แผน1!D18++แผน1!D56+แผน1!D94+แผน1!D132+แผน1!D170)</f>
        <v>1388860</v>
      </c>
      <c r="E18" s="15">
        <f>SUM(แผน1!E18+แผน1!E56+แผน1!E94+แผน1!E132+แผน1!E170)</f>
        <v>2108860</v>
      </c>
      <c r="F18" s="15">
        <f>SUM(แผน1!F18+แผน1!F56+แผน1!F94+แผน1!F132+แผน1!F170)</f>
        <v>2359860</v>
      </c>
      <c r="G18" s="9"/>
      <c r="H18" s="9"/>
      <c r="I18" s="9"/>
    </row>
    <row r="19" spans="1:9" s="10" customFormat="1" ht="20.25" x14ac:dyDescent="0.3">
      <c r="A19" s="17"/>
      <c r="B19" s="17"/>
      <c r="C19" s="18"/>
      <c r="D19" s="18"/>
      <c r="E19" s="18"/>
      <c r="F19" s="18"/>
      <c r="G19" s="9"/>
      <c r="H19" s="9"/>
      <c r="I19" s="9"/>
    </row>
    <row r="20" spans="1:9" s="10" customFormat="1" ht="20.25" x14ac:dyDescent="0.3">
      <c r="A20" s="9" t="s">
        <v>19</v>
      </c>
      <c r="B20" s="9"/>
      <c r="C20" s="9"/>
      <c r="D20" s="9"/>
      <c r="E20" s="9"/>
      <c r="F20" s="9"/>
      <c r="G20" s="9"/>
      <c r="H20" s="9"/>
      <c r="I20" s="9"/>
    </row>
    <row r="21" spans="1:9" s="10" customFormat="1" ht="20.25" x14ac:dyDescent="0.3">
      <c r="A21" s="9"/>
      <c r="B21" s="9" t="s">
        <v>20</v>
      </c>
      <c r="C21" s="9"/>
      <c r="D21" s="9"/>
      <c r="E21" s="9"/>
      <c r="F21" s="9"/>
      <c r="G21" s="9"/>
      <c r="H21" s="9"/>
      <c r="I21" s="9"/>
    </row>
    <row r="22" spans="1:9" s="10" customFormat="1" ht="20.25" x14ac:dyDescent="0.3">
      <c r="A22" s="9"/>
      <c r="B22" s="9" t="s">
        <v>20</v>
      </c>
      <c r="C22" s="9"/>
      <c r="D22" s="9"/>
      <c r="E22" s="9"/>
      <c r="F22" s="9"/>
      <c r="G22" s="9"/>
      <c r="H22" s="9"/>
      <c r="I22" s="9"/>
    </row>
    <row r="23" spans="1:9" s="10" customFormat="1" ht="20.25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s="10" customFormat="1" ht="20.25" x14ac:dyDescent="0.3">
      <c r="A24" s="9"/>
      <c r="B24" s="9" t="s">
        <v>21</v>
      </c>
      <c r="C24" s="9"/>
      <c r="D24" s="9" t="s">
        <v>22</v>
      </c>
      <c r="E24" s="9"/>
      <c r="F24" s="9"/>
      <c r="G24" s="9"/>
      <c r="H24" s="9"/>
      <c r="I24" s="9"/>
    </row>
    <row r="25" spans="1:9" s="10" customFormat="1" ht="20.25" x14ac:dyDescent="0.3">
      <c r="A25" s="9"/>
      <c r="B25" s="31" t="s">
        <v>88</v>
      </c>
      <c r="C25" s="9"/>
      <c r="D25" s="44" t="s">
        <v>25</v>
      </c>
      <c r="E25" s="44"/>
      <c r="F25" s="9"/>
      <c r="G25" s="9"/>
      <c r="H25" s="9"/>
      <c r="I25" s="9"/>
    </row>
    <row r="26" spans="1:9" s="10" customFormat="1" ht="20.25" x14ac:dyDescent="0.3">
      <c r="A26" s="9"/>
      <c r="B26" s="41" t="s">
        <v>24</v>
      </c>
      <c r="C26" s="9"/>
      <c r="D26" s="9" t="s">
        <v>23</v>
      </c>
      <c r="E26" s="9"/>
      <c r="F26" s="9"/>
      <c r="G26" s="9"/>
      <c r="H26" s="9"/>
      <c r="I26" s="9"/>
    </row>
    <row r="27" spans="1:9" s="10" customFormat="1" ht="20.25" x14ac:dyDescent="0.3">
      <c r="A27" s="9"/>
      <c r="B27" s="31"/>
      <c r="C27" s="9"/>
      <c r="D27" s="9"/>
      <c r="E27" s="9"/>
      <c r="F27" s="9"/>
      <c r="G27" s="9"/>
      <c r="H27" s="9"/>
      <c r="I27" s="9"/>
    </row>
    <row r="28" spans="1:9" s="10" customFormat="1" ht="20.25" x14ac:dyDescent="0.3">
      <c r="A28" s="9"/>
      <c r="B28" s="36"/>
      <c r="C28" s="9"/>
      <c r="D28" s="9"/>
      <c r="E28" s="9"/>
      <c r="F28" s="9"/>
      <c r="G28" s="9"/>
      <c r="H28" s="9"/>
      <c r="I28" s="9"/>
    </row>
    <row r="29" spans="1:9" s="10" customFormat="1" ht="20.25" x14ac:dyDescent="0.3">
      <c r="A29" s="9"/>
      <c r="B29" s="36"/>
      <c r="C29" s="9"/>
      <c r="D29" s="9"/>
      <c r="E29" s="9"/>
      <c r="F29" s="9"/>
      <c r="G29" s="9"/>
      <c r="H29" s="9"/>
      <c r="I29" s="9"/>
    </row>
    <row r="30" spans="1:9" s="10" customFormat="1" ht="20.25" x14ac:dyDescent="0.3">
      <c r="A30" s="9"/>
      <c r="B30" s="36"/>
      <c r="C30" s="9"/>
      <c r="D30" s="9"/>
      <c r="E30" s="9"/>
      <c r="F30" s="9"/>
      <c r="G30" s="9"/>
      <c r="H30" s="9"/>
      <c r="I30" s="9"/>
    </row>
    <row r="31" spans="1:9" s="10" customFormat="1" ht="20.25" x14ac:dyDescent="0.3">
      <c r="A31" s="9"/>
      <c r="B31" s="36"/>
      <c r="C31" s="9"/>
      <c r="D31" s="9"/>
      <c r="E31" s="9"/>
      <c r="F31" s="9"/>
      <c r="G31" s="9"/>
      <c r="H31" s="9"/>
      <c r="I31" s="9"/>
    </row>
    <row r="32" spans="1:9" s="10" customFormat="1" ht="20.25" x14ac:dyDescent="0.3">
      <c r="A32" s="9"/>
      <c r="B32" s="36"/>
      <c r="C32" s="9"/>
      <c r="D32" s="9"/>
      <c r="E32" s="9"/>
      <c r="F32" s="9"/>
      <c r="G32" s="9"/>
      <c r="H32" s="9"/>
      <c r="I32" s="9"/>
    </row>
    <row r="33" spans="1:9" s="10" customFormat="1" ht="20.25" x14ac:dyDescent="0.3">
      <c r="A33" s="9"/>
      <c r="B33" s="36"/>
      <c r="C33" s="9"/>
      <c r="D33" s="9"/>
      <c r="E33" s="9"/>
      <c r="F33" s="9"/>
      <c r="G33" s="9"/>
      <c r="H33" s="9"/>
      <c r="I33" s="9"/>
    </row>
    <row r="34" spans="1:9" s="10" customFormat="1" ht="20.25" x14ac:dyDescent="0.3">
      <c r="A34" s="9"/>
      <c r="B34" s="36"/>
      <c r="C34" s="9"/>
      <c r="D34" s="9"/>
      <c r="E34" s="9"/>
      <c r="F34" s="9"/>
      <c r="G34" s="9"/>
      <c r="H34" s="9"/>
      <c r="I34" s="9"/>
    </row>
    <row r="35" spans="1:9" s="10" customFormat="1" ht="20.25" x14ac:dyDescent="0.3">
      <c r="A35" s="9"/>
      <c r="B35" s="36"/>
      <c r="C35" s="9"/>
      <c r="D35" s="9"/>
      <c r="E35" s="9"/>
      <c r="F35" s="9"/>
      <c r="G35" s="9"/>
      <c r="H35" s="9"/>
      <c r="I35" s="9"/>
    </row>
    <row r="36" spans="1:9" s="10" customFormat="1" ht="20.25" x14ac:dyDescent="0.3">
      <c r="A36" s="9"/>
      <c r="B36" s="36"/>
      <c r="C36" s="9"/>
      <c r="D36" s="9"/>
      <c r="E36" s="9"/>
      <c r="F36" s="9"/>
      <c r="G36" s="9"/>
      <c r="H36" s="9"/>
      <c r="I36" s="9"/>
    </row>
    <row r="37" spans="1:9" s="10" customFormat="1" ht="20.25" x14ac:dyDescent="0.3">
      <c r="A37" s="9"/>
      <c r="B37" s="36"/>
      <c r="C37" s="9"/>
      <c r="D37" s="9"/>
      <c r="E37" s="9"/>
      <c r="F37" s="9"/>
      <c r="G37" s="9"/>
      <c r="H37" s="9"/>
      <c r="I37" s="9"/>
    </row>
    <row r="38" spans="1:9" s="10" customFormat="1" ht="23.25" x14ac:dyDescent="0.35">
      <c r="A38" s="46" t="s">
        <v>0</v>
      </c>
      <c r="B38" s="46"/>
      <c r="C38" s="46"/>
      <c r="D38" s="46"/>
      <c r="E38" s="46"/>
      <c r="F38" s="46"/>
      <c r="G38" s="9"/>
      <c r="H38" s="9"/>
      <c r="I38" s="9"/>
    </row>
    <row r="39" spans="1:9" s="10" customFormat="1" ht="23.25" x14ac:dyDescent="0.35">
      <c r="A39" s="46" t="s">
        <v>46</v>
      </c>
      <c r="B39" s="46"/>
      <c r="C39" s="46"/>
      <c r="D39" s="46"/>
      <c r="E39" s="46"/>
      <c r="F39" s="46"/>
      <c r="G39" s="9"/>
      <c r="H39" s="9"/>
      <c r="I39" s="9"/>
    </row>
    <row r="40" spans="1:9" s="10" customFormat="1" ht="23.25" x14ac:dyDescent="0.35">
      <c r="A40" s="46" t="str">
        <f>จ่ายจริง!A36</f>
        <v>งบประมาณรายจ่ายประจำปี พ.ศ. 2564</v>
      </c>
      <c r="B40" s="46"/>
      <c r="C40" s="46"/>
      <c r="D40" s="46"/>
      <c r="E40" s="46"/>
      <c r="F40" s="46"/>
      <c r="G40" s="9"/>
      <c r="H40" s="9"/>
      <c r="I40" s="9"/>
    </row>
    <row r="41" spans="1:9" s="10" customFormat="1" ht="23.25" x14ac:dyDescent="0.35">
      <c r="A41" s="46" t="s">
        <v>94</v>
      </c>
      <c r="B41" s="46"/>
      <c r="C41" s="46"/>
      <c r="D41" s="46"/>
      <c r="E41" s="46"/>
      <c r="F41" s="46"/>
      <c r="G41" s="9"/>
      <c r="H41" s="9"/>
      <c r="I41" s="9"/>
    </row>
    <row r="42" spans="1:9" s="10" customFormat="1" ht="20.25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s="10" customFormat="1" ht="20.25" x14ac:dyDescent="0.3">
      <c r="A43" s="47" t="s">
        <v>2</v>
      </c>
      <c r="B43" s="47" t="s">
        <v>3</v>
      </c>
      <c r="C43" s="48" t="s">
        <v>49</v>
      </c>
      <c r="D43" s="48"/>
      <c r="E43" s="48"/>
      <c r="F43" s="48"/>
      <c r="G43" s="9"/>
      <c r="H43" s="9"/>
      <c r="I43" s="9"/>
    </row>
    <row r="44" spans="1:9" s="10" customFormat="1" ht="20.25" x14ac:dyDescent="0.3">
      <c r="A44" s="47"/>
      <c r="B44" s="47"/>
      <c r="C44" s="11" t="s">
        <v>5</v>
      </c>
      <c r="D44" s="11" t="s">
        <v>26</v>
      </c>
      <c r="E44" s="12" t="s">
        <v>27</v>
      </c>
      <c r="F44" s="11" t="s">
        <v>28</v>
      </c>
      <c r="G44" s="9"/>
      <c r="H44" s="9"/>
      <c r="I44" s="9"/>
    </row>
    <row r="45" spans="1:9" s="10" customFormat="1" ht="20.25" x14ac:dyDescent="0.3">
      <c r="A45" s="13">
        <v>1</v>
      </c>
      <c r="B45" s="14" t="s">
        <v>9</v>
      </c>
      <c r="C45" s="21">
        <f>SUM(D45:F45)</f>
        <v>1600000</v>
      </c>
      <c r="D45" s="21">
        <f>SUM('แผน (2)'!D8)</f>
        <v>600000</v>
      </c>
      <c r="E45" s="21">
        <f>SUM('แผน (2)'!E8)</f>
        <v>500000</v>
      </c>
      <c r="F45" s="21">
        <f>SUM('แผน (2)'!F8)</f>
        <v>500000</v>
      </c>
      <c r="G45" s="9"/>
      <c r="H45" s="9"/>
      <c r="I45" s="9"/>
    </row>
    <row r="46" spans="1:9" s="10" customFormat="1" ht="20.25" x14ac:dyDescent="0.3">
      <c r="A46" s="13">
        <v>2</v>
      </c>
      <c r="B46" s="14" t="s">
        <v>10</v>
      </c>
      <c r="C46" s="21">
        <f>SUM(D46:F46)</f>
        <v>599580</v>
      </c>
      <c r="D46" s="21">
        <f>SUM('แผน (2)'!D9)</f>
        <v>199860</v>
      </c>
      <c r="E46" s="21">
        <f>SUM('แผน (2)'!E9)</f>
        <v>199860</v>
      </c>
      <c r="F46" s="21">
        <f>SUM('แผน (2)'!F9)</f>
        <v>199860</v>
      </c>
      <c r="G46" s="9"/>
      <c r="H46" s="9"/>
      <c r="I46" s="9"/>
    </row>
    <row r="47" spans="1:9" s="10" customFormat="1" ht="20.25" x14ac:dyDescent="0.3">
      <c r="A47" s="13">
        <v>3</v>
      </c>
      <c r="B47" s="14" t="s">
        <v>11</v>
      </c>
      <c r="C47" s="21">
        <f t="shared" ref="C47:C55" si="1">SUM(D47:F47)</f>
        <v>1680000</v>
      </c>
      <c r="D47" s="21">
        <f>SUM('แผน (2)'!D10+'แผน (2)'!D45+'แผน (2)'!D80+'แผน (2)'!D115+'แผน (2)'!D150)</f>
        <v>560000</v>
      </c>
      <c r="E47" s="21">
        <f>SUM('แผน (2)'!E10+'แผน (2)'!E45+'แผน (2)'!E80+'แผน (2)'!E115+'แผน (2)'!E150)</f>
        <v>560000</v>
      </c>
      <c r="F47" s="21">
        <f>SUM('แผน (2)'!F10+'แผน (2)'!F45+'แผน (2)'!F80+'แผน (2)'!F115+'แผน (2)'!F150)</f>
        <v>560000</v>
      </c>
      <c r="G47" s="9"/>
      <c r="H47" s="9"/>
      <c r="I47" s="9"/>
    </row>
    <row r="48" spans="1:9" s="10" customFormat="1" ht="20.25" x14ac:dyDescent="0.3">
      <c r="A48" s="13">
        <v>4</v>
      </c>
      <c r="B48" s="14" t="s">
        <v>12</v>
      </c>
      <c r="C48" s="21">
        <f t="shared" si="1"/>
        <v>408000</v>
      </c>
      <c r="D48" s="21">
        <f>SUM('แผน (2)'!D11+'แผน (2)'!D46+'แผน (2)'!D81+'แผน (2)'!D116+'แผน (2)'!D151)</f>
        <v>180000</v>
      </c>
      <c r="E48" s="21">
        <f>SUM('แผน (2)'!E11+'แผน (2)'!E46+'แผน (2)'!E81+'แผน (2)'!E116+'แผน (2)'!E151)</f>
        <v>133000</v>
      </c>
      <c r="F48" s="21">
        <f>SUM('แผน (2)'!F11+'แผน (2)'!F46+'แผน (2)'!F81+'แผน (2)'!F116+'แผน (2)'!F151)</f>
        <v>95000</v>
      </c>
      <c r="G48" s="9"/>
      <c r="H48" s="9"/>
      <c r="I48" s="9"/>
    </row>
    <row r="49" spans="1:9" s="10" customFormat="1" ht="20.25" x14ac:dyDescent="0.3">
      <c r="A49" s="13">
        <v>5</v>
      </c>
      <c r="B49" s="14" t="s">
        <v>13</v>
      </c>
      <c r="C49" s="21">
        <f t="shared" si="1"/>
        <v>889000</v>
      </c>
      <c r="D49" s="21">
        <f>SUM('แผน (2)'!D12+'แผน (2)'!D47+'แผน (2)'!D82+'แผน (2)'!D117+'แผน (2)'!D152)</f>
        <v>255000</v>
      </c>
      <c r="E49" s="21">
        <f>SUM('แผน (2)'!E12+'แผน (2)'!E47+'แผน (2)'!E82+'แผน (2)'!E117+'แผน (2)'!E152)</f>
        <v>110000</v>
      </c>
      <c r="F49" s="21">
        <f>SUM('แผน (2)'!F12+'แผน (2)'!F47+'แผน (2)'!F82+'แผน (2)'!F117+'แผน (2)'!F152)</f>
        <v>524000</v>
      </c>
      <c r="G49" s="9"/>
      <c r="H49" s="9"/>
      <c r="I49" s="9"/>
    </row>
    <row r="50" spans="1:9" s="10" customFormat="1" ht="20.25" x14ac:dyDescent="0.3">
      <c r="A50" s="13">
        <v>6</v>
      </c>
      <c r="B50" s="14" t="s">
        <v>14</v>
      </c>
      <c r="C50" s="21">
        <f t="shared" si="1"/>
        <v>367000</v>
      </c>
      <c r="D50" s="21">
        <f>SUM('แผน (2)'!D13+'แผน (2)'!D48+'แผน (2)'!D83+'แผน (2)'!D118+'แผน (2)'!D153)</f>
        <v>231000</v>
      </c>
      <c r="E50" s="21">
        <f>SUM('แผน (2)'!E13+'แผน (2)'!E48+'แผน (2)'!E83+'แผน (2)'!E118+'แผน (2)'!E153)</f>
        <v>30000</v>
      </c>
      <c r="F50" s="21">
        <f>SUM('แผน (2)'!F13+'แผน (2)'!F48+'แผน (2)'!F83+'แผน (2)'!F118+'แผน (2)'!F153)</f>
        <v>106000</v>
      </c>
      <c r="G50" s="9"/>
      <c r="H50" s="9"/>
      <c r="I50" s="9"/>
    </row>
    <row r="51" spans="1:9" s="10" customFormat="1" ht="20.25" x14ac:dyDescent="0.3">
      <c r="A51" s="13">
        <v>7</v>
      </c>
      <c r="B51" s="14" t="s">
        <v>15</v>
      </c>
      <c r="C51" s="21">
        <f t="shared" si="1"/>
        <v>52000</v>
      </c>
      <c r="D51" s="21">
        <f>SUM('แผน (2)'!D14+'แผน (2)'!D49+'แผน (2)'!D84+'แผน (2)'!D119+'แผน (2)'!D154)</f>
        <v>27000</v>
      </c>
      <c r="E51" s="21">
        <f>SUM('แผน (2)'!E14+'แผน (2)'!E49+'แผน (2)'!E84+'แผน (2)'!E119+'แผน (2)'!E154)</f>
        <v>10000</v>
      </c>
      <c r="F51" s="21">
        <f>SUM('แผน (2)'!F14+'แผน (2)'!F49+'แผน (2)'!F84+'แผน (2)'!F119+'แผน (2)'!F154)</f>
        <v>15000</v>
      </c>
      <c r="G51" s="9"/>
      <c r="H51" s="9"/>
      <c r="I51" s="9"/>
    </row>
    <row r="52" spans="1:9" s="10" customFormat="1" ht="20.25" x14ac:dyDescent="0.3">
      <c r="A52" s="13">
        <v>8</v>
      </c>
      <c r="B52" s="14" t="s">
        <v>16</v>
      </c>
      <c r="C52" s="21">
        <f t="shared" si="1"/>
        <v>164000</v>
      </c>
      <c r="D52" s="21">
        <f>SUM('แผน (2)'!D15+'แผน (2)'!D50+'แผน (2)'!D85+'แผน (2)'!D120+'แผน (2)'!D155)</f>
        <v>64000</v>
      </c>
      <c r="E52" s="21">
        <f>SUM('แผน (2)'!E15+'แผน (2)'!E50+'แผน (2)'!E85+'แผน (2)'!E120+'แผน (2)'!E155)</f>
        <v>100000</v>
      </c>
      <c r="F52" s="21">
        <f>SUM('แผน (2)'!F15+'แผน (2)'!F50+'แผน (2)'!F85+'แผน (2)'!F120+'แผน (2)'!F155)</f>
        <v>0</v>
      </c>
      <c r="G52" s="9"/>
      <c r="H52" s="9"/>
      <c r="I52" s="9"/>
    </row>
    <row r="53" spans="1:9" s="10" customFormat="1" ht="20.25" x14ac:dyDescent="0.3">
      <c r="A53" s="13">
        <v>9</v>
      </c>
      <c r="B53" s="14" t="s">
        <v>17</v>
      </c>
      <c r="C53" s="21">
        <f t="shared" si="1"/>
        <v>200000</v>
      </c>
      <c r="D53" s="21">
        <f>SUM('แผน (2)'!D16+'แผน (2)'!D51+'แผน (2)'!D86+'แผน (2)'!D121+'แผน (2)'!D156)</f>
        <v>0</v>
      </c>
      <c r="E53" s="21">
        <f>SUM('แผน (2)'!E16+'แผน (2)'!E51+'แผน (2)'!E86+'แผน (2)'!E121+'แผน (2)'!E156)</f>
        <v>200000</v>
      </c>
      <c r="F53" s="21">
        <f>SUM('แผน (2)'!F16+'แผน (2)'!F51+'แผน (2)'!F86+'แผน (2)'!F121+'แผน (2)'!F156)</f>
        <v>0</v>
      </c>
      <c r="G53" s="9"/>
      <c r="H53" s="9"/>
      <c r="I53" s="9"/>
    </row>
    <row r="54" spans="1:9" s="10" customFormat="1" ht="20.25" x14ac:dyDescent="0.3">
      <c r="A54" s="13">
        <v>10</v>
      </c>
      <c r="B54" s="14" t="s">
        <v>18</v>
      </c>
      <c r="C54" s="21">
        <f t="shared" si="1"/>
        <v>262000</v>
      </c>
      <c r="D54" s="21">
        <f>SUM('แผน (2)'!D17+'แผน (2)'!D52+'แผน (2)'!D87+'แผน (2)'!D122+'แผน (2)'!D157)</f>
        <v>0</v>
      </c>
      <c r="E54" s="21">
        <f>SUM('แผน (2)'!E17+'แผน (2)'!E52+'แผน (2)'!E87+'แผน (2)'!E122+'แผน (2)'!E157)</f>
        <v>262000</v>
      </c>
      <c r="F54" s="21">
        <f>SUM('แผน (2)'!F17+'แผน (2)'!F52+'แผน (2)'!F87+'แผน (2)'!F122+'แผน (2)'!F157)</f>
        <v>0</v>
      </c>
      <c r="G54" s="9"/>
      <c r="H54" s="9"/>
      <c r="I54" s="9"/>
    </row>
    <row r="55" spans="1:9" s="10" customFormat="1" ht="20.25" x14ac:dyDescent="0.3">
      <c r="A55" s="43" t="s">
        <v>5</v>
      </c>
      <c r="B55" s="43"/>
      <c r="C55" s="21">
        <f t="shared" si="1"/>
        <v>6221580</v>
      </c>
      <c r="D55" s="21">
        <f>SUM('แผน (2)'!D18+'แผน (2)'!D53+'แผน (2)'!D88+'แผน (2)'!D123+'แผน (2)'!D158)</f>
        <v>2116860</v>
      </c>
      <c r="E55" s="21">
        <f>SUM('แผน (2)'!E18+'แผน (2)'!E53+'แผน (2)'!E88+'แผน (2)'!E123+'แผน (2)'!E158)</f>
        <v>2104860</v>
      </c>
      <c r="F55" s="21">
        <f>SUM('แผน (2)'!F18+'แผน (2)'!F53+'แผน (2)'!F88+'แผน (2)'!F123+'แผน (2)'!F158)</f>
        <v>1999860</v>
      </c>
      <c r="G55" s="9"/>
      <c r="H55" s="9"/>
      <c r="I55" s="9"/>
    </row>
    <row r="56" spans="1:9" s="10" customFormat="1" ht="20.25" x14ac:dyDescent="0.3">
      <c r="A56" s="9"/>
      <c r="B56" s="9"/>
      <c r="C56" s="9"/>
      <c r="D56" s="9"/>
      <c r="E56" s="9"/>
      <c r="F56" s="9"/>
      <c r="G56" s="9"/>
      <c r="H56" s="9"/>
      <c r="I56" s="9"/>
    </row>
    <row r="57" spans="1:9" s="10" customFormat="1" ht="20.25" x14ac:dyDescent="0.3">
      <c r="A57" s="9" t="s">
        <v>19</v>
      </c>
      <c r="B57" s="9"/>
      <c r="C57" s="9"/>
      <c r="D57" s="9"/>
      <c r="E57" s="9"/>
      <c r="F57" s="9"/>
      <c r="G57" s="9"/>
      <c r="H57" s="9"/>
      <c r="I57" s="9"/>
    </row>
    <row r="58" spans="1:9" s="10" customFormat="1" ht="20.25" x14ac:dyDescent="0.3">
      <c r="A58" s="9"/>
      <c r="B58" s="9" t="s">
        <v>20</v>
      </c>
      <c r="C58" s="9"/>
      <c r="D58" s="9"/>
      <c r="E58" s="9"/>
      <c r="F58" s="9"/>
      <c r="G58" s="9"/>
      <c r="H58" s="9"/>
      <c r="I58" s="9"/>
    </row>
    <row r="59" spans="1:9" s="10" customFormat="1" ht="20.25" x14ac:dyDescent="0.3">
      <c r="A59" s="9"/>
      <c r="B59" s="9" t="s">
        <v>20</v>
      </c>
      <c r="C59" s="9"/>
      <c r="D59" s="9"/>
      <c r="E59" s="9"/>
      <c r="F59" s="9"/>
      <c r="G59" s="9"/>
      <c r="H59" s="9"/>
      <c r="I59" s="9"/>
    </row>
    <row r="60" spans="1:9" s="10" customFormat="1" ht="20.25" x14ac:dyDescent="0.3">
      <c r="A60" s="9"/>
      <c r="B60" s="9"/>
      <c r="C60" s="9"/>
      <c r="D60" s="9"/>
      <c r="E60" s="9"/>
      <c r="F60" s="9"/>
      <c r="G60" s="9"/>
      <c r="H60" s="9"/>
      <c r="I60" s="9"/>
    </row>
    <row r="61" spans="1:9" s="10" customFormat="1" ht="20.25" x14ac:dyDescent="0.3">
      <c r="A61" s="9"/>
      <c r="B61" s="9" t="s">
        <v>21</v>
      </c>
      <c r="C61" s="9"/>
      <c r="D61" s="9" t="s">
        <v>22</v>
      </c>
      <c r="E61" s="9"/>
      <c r="F61" s="9"/>
      <c r="G61" s="9"/>
      <c r="H61" s="9"/>
      <c r="I61" s="9"/>
    </row>
    <row r="62" spans="1:9" s="10" customFormat="1" ht="20.25" x14ac:dyDescent="0.3">
      <c r="A62" s="9"/>
      <c r="B62" s="36" t="s">
        <v>90</v>
      </c>
      <c r="C62" s="9"/>
      <c r="D62" s="44" t="s">
        <v>25</v>
      </c>
      <c r="E62" s="44"/>
      <c r="F62" s="9"/>
      <c r="G62" s="9"/>
      <c r="H62" s="9"/>
      <c r="I62" s="9"/>
    </row>
    <row r="63" spans="1:9" s="10" customFormat="1" ht="20.25" x14ac:dyDescent="0.3">
      <c r="A63" s="9"/>
      <c r="B63" s="36" t="s">
        <v>91</v>
      </c>
      <c r="C63" s="9"/>
      <c r="D63" s="9" t="s">
        <v>23</v>
      </c>
      <c r="E63" s="9"/>
      <c r="F63" s="9"/>
      <c r="G63" s="9"/>
      <c r="H63" s="9"/>
      <c r="I63" s="9"/>
    </row>
    <row r="64" spans="1:9" s="10" customFormat="1" ht="20.25" x14ac:dyDescent="0.3">
      <c r="A64" s="9"/>
      <c r="B64" s="36" t="s">
        <v>24</v>
      </c>
      <c r="C64" s="9"/>
      <c r="D64" s="9"/>
      <c r="E64" s="9"/>
      <c r="F64" s="9"/>
      <c r="G64" s="9"/>
      <c r="H64" s="9"/>
      <c r="I64" s="9"/>
    </row>
    <row r="65" spans="1:9" s="10" customFormat="1" ht="20.25" x14ac:dyDescent="0.3">
      <c r="A65" s="9"/>
      <c r="B65" s="36"/>
      <c r="C65" s="9"/>
      <c r="D65" s="9"/>
      <c r="E65" s="9"/>
      <c r="F65" s="9"/>
      <c r="G65" s="9"/>
      <c r="H65" s="9"/>
      <c r="I65" s="9"/>
    </row>
    <row r="66" spans="1:9" s="10" customFormat="1" ht="20.25" x14ac:dyDescent="0.3">
      <c r="A66" s="9"/>
      <c r="B66" s="36"/>
      <c r="C66" s="9"/>
      <c r="D66" s="9"/>
      <c r="E66" s="9"/>
      <c r="F66" s="9"/>
      <c r="G66" s="9"/>
      <c r="H66" s="9"/>
      <c r="I66" s="9"/>
    </row>
    <row r="67" spans="1:9" s="10" customFormat="1" ht="20.25" x14ac:dyDescent="0.3">
      <c r="A67" s="9"/>
      <c r="B67" s="36"/>
      <c r="C67" s="9"/>
      <c r="D67" s="9"/>
      <c r="E67" s="9"/>
      <c r="F67" s="9"/>
      <c r="G67" s="9"/>
      <c r="H67" s="9"/>
      <c r="I67" s="9"/>
    </row>
    <row r="68" spans="1:9" s="10" customFormat="1" ht="20.25" x14ac:dyDescent="0.3">
      <c r="A68" s="9"/>
      <c r="B68" s="36"/>
      <c r="C68" s="9"/>
      <c r="D68" s="9"/>
      <c r="E68" s="9"/>
      <c r="F68" s="9"/>
      <c r="G68" s="9"/>
      <c r="H68" s="9"/>
      <c r="I68" s="9"/>
    </row>
    <row r="69" spans="1:9" s="10" customFormat="1" ht="20.25" x14ac:dyDescent="0.3">
      <c r="A69" s="9"/>
      <c r="B69" s="36"/>
      <c r="C69" s="9"/>
      <c r="D69" s="9"/>
      <c r="E69" s="9"/>
      <c r="F69" s="9"/>
      <c r="G69" s="9"/>
      <c r="H69" s="9"/>
      <c r="I69" s="9"/>
    </row>
    <row r="70" spans="1:9" s="10" customFormat="1" ht="20.25" x14ac:dyDescent="0.3">
      <c r="A70" s="9"/>
      <c r="B70" s="36"/>
      <c r="C70" s="9"/>
      <c r="D70" s="9"/>
      <c r="E70" s="9"/>
      <c r="F70" s="9"/>
      <c r="G70" s="9"/>
      <c r="H70" s="9"/>
      <c r="I70" s="9"/>
    </row>
    <row r="71" spans="1:9" s="10" customFormat="1" ht="20.25" x14ac:dyDescent="0.3">
      <c r="A71" s="9"/>
      <c r="B71" s="36"/>
      <c r="C71" s="9"/>
      <c r="D71" s="9"/>
      <c r="E71" s="9"/>
      <c r="F71" s="9"/>
      <c r="G71" s="9"/>
      <c r="H71" s="9"/>
      <c r="I71" s="9"/>
    </row>
    <row r="72" spans="1:9" s="10" customFormat="1" ht="20.25" x14ac:dyDescent="0.3">
      <c r="A72" s="9"/>
      <c r="B72" s="36"/>
      <c r="C72" s="9"/>
      <c r="D72" s="9"/>
      <c r="E72" s="9"/>
      <c r="F72" s="9"/>
      <c r="G72" s="9"/>
      <c r="H72" s="9"/>
      <c r="I72" s="9"/>
    </row>
    <row r="73" spans="1:9" s="10" customFormat="1" ht="20.25" x14ac:dyDescent="0.3">
      <c r="A73" s="9"/>
      <c r="B73" s="36"/>
      <c r="C73" s="9"/>
      <c r="D73" s="9"/>
      <c r="E73" s="9"/>
      <c r="F73" s="9"/>
      <c r="G73" s="9"/>
      <c r="H73" s="9"/>
      <c r="I73" s="9"/>
    </row>
    <row r="74" spans="1:9" s="10" customFormat="1" ht="20.25" x14ac:dyDescent="0.3">
      <c r="A74" s="9"/>
      <c r="B74" s="36"/>
      <c r="C74" s="9"/>
      <c r="D74" s="9"/>
      <c r="E74" s="9"/>
      <c r="F74" s="9"/>
      <c r="G74" s="9"/>
      <c r="H74" s="9"/>
      <c r="I74" s="9"/>
    </row>
    <row r="75" spans="1:9" s="10" customFormat="1" ht="23.25" x14ac:dyDescent="0.35">
      <c r="A75" s="46" t="s">
        <v>0</v>
      </c>
      <c r="B75" s="46"/>
      <c r="C75" s="46"/>
      <c r="D75" s="46"/>
      <c r="E75" s="46"/>
      <c r="F75" s="46"/>
      <c r="G75" s="9"/>
      <c r="H75" s="9"/>
      <c r="I75" s="9"/>
    </row>
    <row r="76" spans="1:9" s="10" customFormat="1" ht="23.25" x14ac:dyDescent="0.35">
      <c r="A76" s="46" t="s">
        <v>46</v>
      </c>
      <c r="B76" s="46"/>
      <c r="C76" s="46"/>
      <c r="D76" s="46"/>
      <c r="E76" s="46"/>
      <c r="F76" s="46"/>
      <c r="G76" s="9"/>
      <c r="H76" s="9"/>
      <c r="I76" s="9"/>
    </row>
    <row r="77" spans="1:9" s="10" customFormat="1" ht="23.25" x14ac:dyDescent="0.35">
      <c r="A77" s="46" t="s">
        <v>92</v>
      </c>
      <c r="B77" s="46"/>
      <c r="C77" s="46"/>
      <c r="D77" s="46"/>
      <c r="E77" s="46"/>
      <c r="F77" s="46"/>
      <c r="G77" s="9"/>
      <c r="H77" s="9"/>
      <c r="I77" s="9"/>
    </row>
    <row r="78" spans="1:9" s="10" customFormat="1" ht="23.25" x14ac:dyDescent="0.35">
      <c r="A78" s="46" t="s">
        <v>99</v>
      </c>
      <c r="B78" s="46"/>
      <c r="C78" s="46"/>
      <c r="D78" s="46"/>
      <c r="E78" s="46"/>
      <c r="F78" s="46"/>
      <c r="G78" s="9"/>
      <c r="H78" s="9"/>
      <c r="I78" s="9"/>
    </row>
    <row r="79" spans="1:9" s="10" customFormat="1" ht="20.25" x14ac:dyDescent="0.3">
      <c r="A79" s="9"/>
      <c r="B79" s="9"/>
      <c r="C79" s="9"/>
      <c r="D79" s="9"/>
      <c r="E79" s="9"/>
      <c r="F79" s="9"/>
      <c r="G79" s="9"/>
      <c r="H79" s="9"/>
      <c r="I79" s="9"/>
    </row>
    <row r="80" spans="1:9" s="10" customFormat="1" ht="20.25" x14ac:dyDescent="0.3">
      <c r="A80" s="47" t="s">
        <v>2</v>
      </c>
      <c r="B80" s="47" t="s">
        <v>3</v>
      </c>
      <c r="C80" s="48" t="s">
        <v>49</v>
      </c>
      <c r="D80" s="48"/>
      <c r="E80" s="48"/>
      <c r="F80" s="48"/>
      <c r="G80" s="9"/>
      <c r="H80" s="9"/>
      <c r="I80" s="9"/>
    </row>
    <row r="81" spans="1:9" s="10" customFormat="1" ht="20.25" x14ac:dyDescent="0.3">
      <c r="A81" s="47"/>
      <c r="B81" s="47"/>
      <c r="C81" s="11" t="s">
        <v>5</v>
      </c>
      <c r="D81" s="11" t="s">
        <v>29</v>
      </c>
      <c r="E81" s="12" t="s">
        <v>45</v>
      </c>
      <c r="F81" s="11" t="s">
        <v>31</v>
      </c>
      <c r="G81" s="9"/>
      <c r="H81" s="9"/>
      <c r="I81" s="9"/>
    </row>
    <row r="82" spans="1:9" s="10" customFormat="1" ht="20.25" x14ac:dyDescent="0.3">
      <c r="A82" s="13">
        <v>1</v>
      </c>
      <c r="B82" s="14" t="s">
        <v>9</v>
      </c>
      <c r="C82" s="21">
        <f>SUM(D82:F82)</f>
        <v>1510000</v>
      </c>
      <c r="D82" s="15">
        <f>SUM('แผน (3)'!D8)</f>
        <v>500000</v>
      </c>
      <c r="E82" s="15">
        <f>SUM('แผน (3)'!E8)</f>
        <v>500000</v>
      </c>
      <c r="F82" s="15">
        <f>SUM('แผน (3)'!F8)</f>
        <v>510000</v>
      </c>
      <c r="G82" s="9"/>
      <c r="H82" s="9"/>
      <c r="I82" s="9"/>
    </row>
    <row r="83" spans="1:9" s="10" customFormat="1" ht="20.25" x14ac:dyDescent="0.3">
      <c r="A83" s="13">
        <v>2</v>
      </c>
      <c r="B83" s="14" t="s">
        <v>10</v>
      </c>
      <c r="C83" s="21">
        <f t="shared" ref="C83:C92" si="2">SUM(D83:F83)</f>
        <v>599580</v>
      </c>
      <c r="D83" s="15">
        <f>SUM('แผน (3)'!D9)</f>
        <v>199860</v>
      </c>
      <c r="E83" s="15">
        <f>SUM('แผน (3)'!E9)</f>
        <v>199860</v>
      </c>
      <c r="F83" s="15">
        <f>SUM('แผน (3)'!F9)</f>
        <v>199860</v>
      </c>
      <c r="G83" s="9"/>
      <c r="H83" s="9"/>
      <c r="I83" s="9"/>
    </row>
    <row r="84" spans="1:9" s="10" customFormat="1" ht="20.25" x14ac:dyDescent="0.3">
      <c r="A84" s="13">
        <v>3</v>
      </c>
      <c r="B84" s="14" t="s">
        <v>11</v>
      </c>
      <c r="C84" s="21">
        <f t="shared" si="2"/>
        <v>1785000</v>
      </c>
      <c r="D84" s="15">
        <f>SUM('แผน (3)'!D10+'แผน (3)'!D46+'แผน (3)'!D82+'แผน (3)'!D118+'แผน (3)'!D154)</f>
        <v>580000</v>
      </c>
      <c r="E84" s="15">
        <f>SUM('แผน (3)'!E10+'แผน (3)'!E46+'แผน (3)'!E82+'แผน (3)'!E118+'แผน (3)'!E154)</f>
        <v>580000</v>
      </c>
      <c r="F84" s="15">
        <f>SUM('แผน (3)'!F10+'แผน (3)'!F46+'แผน (3)'!F82+'แผน (3)'!F118+'แผน (3)'!F154)</f>
        <v>625000</v>
      </c>
      <c r="G84" s="9"/>
      <c r="H84" s="9"/>
      <c r="I84" s="9"/>
    </row>
    <row r="85" spans="1:9" s="10" customFormat="1" ht="20.25" x14ac:dyDescent="0.3">
      <c r="A85" s="13">
        <v>4</v>
      </c>
      <c r="B85" s="14" t="s">
        <v>12</v>
      </c>
      <c r="C85" s="21">
        <f t="shared" si="2"/>
        <v>347000</v>
      </c>
      <c r="D85" s="15">
        <f>SUM('แผน (3)'!D11+'แผน (3)'!D47+'แผน (3)'!D83+'แผน (3)'!D119+'แผน (3)'!D155)</f>
        <v>70000</v>
      </c>
      <c r="E85" s="15">
        <f>SUM('แผน (3)'!E11+'แผน (3)'!E47+'แผน (3)'!E83+'แผน (3)'!E119+'แผน (3)'!E155)</f>
        <v>202000</v>
      </c>
      <c r="F85" s="15">
        <f>SUM('แผน (3)'!F11+'แผน (3)'!F47+'แผน (3)'!F83+'แผน (3)'!F119+'แผน (3)'!F155)</f>
        <v>75000</v>
      </c>
      <c r="G85" s="9"/>
      <c r="H85" s="9"/>
      <c r="I85" s="9"/>
    </row>
    <row r="86" spans="1:9" s="10" customFormat="1" ht="20.25" x14ac:dyDescent="0.3">
      <c r="A86" s="13">
        <v>5</v>
      </c>
      <c r="B86" s="14" t="s">
        <v>13</v>
      </c>
      <c r="C86" s="21">
        <f t="shared" si="2"/>
        <v>674000</v>
      </c>
      <c r="D86" s="15">
        <f>SUM('แผน (3)'!D12+'แผน (3)'!D48+'แผน (3)'!D84+'แผน (3)'!D120+'แผน (3)'!D156)</f>
        <v>282000</v>
      </c>
      <c r="E86" s="15">
        <f>SUM('แผน (3)'!E12+'แผน (3)'!E48+'แผน (3)'!E84+'แผน (3)'!E120+'แผน (3)'!E156)</f>
        <v>162000</v>
      </c>
      <c r="F86" s="15">
        <f>SUM('แผน (3)'!F12+'แผน (3)'!F48+'แผน (3)'!F84+'แผน (3)'!F120+'แผน (3)'!F156)</f>
        <v>230000</v>
      </c>
      <c r="G86" s="9"/>
      <c r="H86" s="9"/>
      <c r="I86" s="9"/>
    </row>
    <row r="87" spans="1:9" s="10" customFormat="1" ht="20.25" x14ac:dyDescent="0.3">
      <c r="A87" s="13">
        <v>6</v>
      </c>
      <c r="B87" s="14" t="s">
        <v>14</v>
      </c>
      <c r="C87" s="21">
        <f t="shared" si="2"/>
        <v>348000</v>
      </c>
      <c r="D87" s="15">
        <f>SUM('แผน (3)'!D13+'แผน (3)'!D49+'แผน (3)'!D85+'แผน (3)'!D121+'แผน (3)'!D157)</f>
        <v>50000</v>
      </c>
      <c r="E87" s="15">
        <f>SUM('แผน (3)'!E13+'แผน (3)'!E49+'แผน (3)'!E85+'แผน (3)'!E121+'แผน (3)'!E157)</f>
        <v>250000</v>
      </c>
      <c r="F87" s="15">
        <f>SUM('แผน (3)'!F13+'แผน (3)'!F49+'แผน (3)'!F85+'แผน (3)'!F121+'แผน (3)'!F157)</f>
        <v>48000</v>
      </c>
      <c r="G87" s="9"/>
      <c r="H87" s="9"/>
      <c r="I87" s="9"/>
    </row>
    <row r="88" spans="1:9" s="10" customFormat="1" ht="20.25" x14ac:dyDescent="0.3">
      <c r="A88" s="13">
        <v>7</v>
      </c>
      <c r="B88" s="14" t="s">
        <v>15</v>
      </c>
      <c r="C88" s="21">
        <f t="shared" si="2"/>
        <v>84000</v>
      </c>
      <c r="D88" s="15">
        <f>SUM('แผน (3)'!D14+'แผน (3)'!D50+'แผน (3)'!D86+'แผน (3)'!D122+'แผน (3)'!D158)</f>
        <v>39000</v>
      </c>
      <c r="E88" s="15">
        <f>SUM('แผน (3)'!E14+'แผน (3)'!E50+'แผน (3)'!E86+'แผน (3)'!E122+'แผน (3)'!E158)</f>
        <v>20000</v>
      </c>
      <c r="F88" s="15">
        <f>SUM('แผน (3)'!F14+'แผน (3)'!F50+'แผน (3)'!F86+'แผน (3)'!F122+'แผน (3)'!F158)</f>
        <v>25000</v>
      </c>
      <c r="G88" s="9"/>
      <c r="H88" s="9"/>
      <c r="I88" s="9"/>
    </row>
    <row r="89" spans="1:9" s="10" customFormat="1" ht="20.25" x14ac:dyDescent="0.3">
      <c r="A89" s="13">
        <v>8</v>
      </c>
      <c r="B89" s="14" t="s">
        <v>16</v>
      </c>
      <c r="C89" s="21">
        <f t="shared" si="2"/>
        <v>105000</v>
      </c>
      <c r="D89" s="15">
        <f>SUM('แผน (3)'!D15+'แผน (3)'!D51+'แผน (3)'!D87+'แผน (3)'!D123+'แผน (3)'!D159)</f>
        <v>0</v>
      </c>
      <c r="E89" s="15">
        <f>SUM('แผน (3)'!E15+'แผน (3)'!E51+'แผน (3)'!E87+'แผน (3)'!E123+'แผน (3)'!E159)</f>
        <v>0</v>
      </c>
      <c r="F89" s="15">
        <f>SUM('แผน (3)'!F15+'แผน (3)'!F51+'แผน (3)'!F87+'แผน (3)'!F123+'แผน (3)'!F159)</f>
        <v>105000</v>
      </c>
      <c r="G89" s="9"/>
      <c r="H89" s="9"/>
      <c r="I89" s="9"/>
    </row>
    <row r="90" spans="1:9" s="10" customFormat="1" ht="20.25" x14ac:dyDescent="0.3">
      <c r="A90" s="13">
        <v>9</v>
      </c>
      <c r="B90" s="14" t="s">
        <v>17</v>
      </c>
      <c r="C90" s="21">
        <f t="shared" si="2"/>
        <v>1600000</v>
      </c>
      <c r="D90" s="15">
        <f>SUM('แผน (3)'!D16+'แผน (3)'!D52+'แผน (3)'!D88+'แผน (3)'!D124+'แผน (3)'!D160)</f>
        <v>300000</v>
      </c>
      <c r="E90" s="15">
        <f>SUM('แผน (3)'!E16+'แผน (3)'!E52+'แผน (3)'!E88+'แผน (3)'!E124+'แผน (3)'!E160)</f>
        <v>800000</v>
      </c>
      <c r="F90" s="15">
        <f>SUM('แผน (3)'!F16+'แผน (3)'!F52+'แผน (3)'!F88+'แผน (3)'!F124+'แผน (3)'!F160)</f>
        <v>500000</v>
      </c>
      <c r="G90" s="9"/>
      <c r="H90" s="9"/>
      <c r="I90" s="9"/>
    </row>
    <row r="91" spans="1:9" s="10" customFormat="1" ht="20.25" x14ac:dyDescent="0.3">
      <c r="A91" s="13">
        <v>10</v>
      </c>
      <c r="B91" s="14" t="s">
        <v>18</v>
      </c>
      <c r="C91" s="21">
        <f t="shared" si="2"/>
        <v>152000</v>
      </c>
      <c r="D91" s="15">
        <f>SUM('แผน (3)'!D17+'แผน (3)'!D53+'แผน (3)'!D89+'แผน (3)'!D125+'แผน (3)'!D161)</f>
        <v>0</v>
      </c>
      <c r="E91" s="15">
        <f>SUM('แผน (3)'!E17+'แผน (3)'!E53+'แผน (3)'!E89+'แผน (3)'!E125+'แผน (3)'!E161)</f>
        <v>152000</v>
      </c>
      <c r="F91" s="15">
        <f>SUM('แผน (3)'!F17+'แผน (3)'!F53+'แผน (3)'!F89+'แผน (3)'!F125+'แผน (3)'!F161)</f>
        <v>0</v>
      </c>
      <c r="G91" s="9"/>
      <c r="H91" s="9"/>
      <c r="I91" s="9"/>
    </row>
    <row r="92" spans="1:9" s="10" customFormat="1" ht="20.25" x14ac:dyDescent="0.3">
      <c r="A92" s="43" t="s">
        <v>5</v>
      </c>
      <c r="B92" s="43"/>
      <c r="C92" s="21">
        <f t="shared" si="2"/>
        <v>7204580</v>
      </c>
      <c r="D92" s="15">
        <f>SUM('แผน (3)'!D18+'แผน (3)'!D54+'แผน (3)'!D90+'แผน (3)'!D126+'แผน (3)'!D162)</f>
        <v>2020860</v>
      </c>
      <c r="E92" s="15">
        <f>SUM('แผน (3)'!E18+'แผน (3)'!E54+'แผน (3)'!E90+'แผน (3)'!E126+'แผน (3)'!E162)</f>
        <v>2865860</v>
      </c>
      <c r="F92" s="15">
        <f>SUM('แผน (3)'!F18+'แผน (3)'!F54+'แผน (3)'!F90+'แผน (3)'!F126+'แผน (3)'!F162)</f>
        <v>2317860</v>
      </c>
      <c r="G92" s="9"/>
      <c r="H92" s="9"/>
      <c r="I92" s="9"/>
    </row>
    <row r="93" spans="1:9" s="10" customFormat="1" ht="20.25" x14ac:dyDescent="0.3">
      <c r="A93" s="9"/>
      <c r="B93" s="9"/>
      <c r="C93" s="9"/>
      <c r="D93" s="9"/>
      <c r="E93" s="9"/>
      <c r="F93" s="9"/>
      <c r="G93" s="9"/>
      <c r="H93" s="9"/>
      <c r="I93" s="9"/>
    </row>
    <row r="94" spans="1:9" s="10" customFormat="1" ht="20.25" x14ac:dyDescent="0.3">
      <c r="A94" s="9" t="s">
        <v>19</v>
      </c>
      <c r="B94" s="9"/>
      <c r="C94" s="9"/>
      <c r="D94" s="9"/>
      <c r="E94" s="9"/>
      <c r="F94" s="9"/>
      <c r="G94" s="9"/>
      <c r="H94" s="9"/>
      <c r="I94" s="9"/>
    </row>
    <row r="95" spans="1:9" s="10" customFormat="1" ht="20.25" x14ac:dyDescent="0.3">
      <c r="A95" s="9"/>
      <c r="B95" s="9" t="s">
        <v>20</v>
      </c>
      <c r="C95" s="9"/>
      <c r="D95" s="9"/>
      <c r="E95" s="9"/>
      <c r="F95" s="9"/>
      <c r="G95" s="9"/>
      <c r="H95" s="9"/>
      <c r="I95" s="9"/>
    </row>
    <row r="96" spans="1:9" s="10" customFormat="1" ht="20.25" x14ac:dyDescent="0.3">
      <c r="A96" s="9"/>
      <c r="B96" s="9" t="s">
        <v>20</v>
      </c>
      <c r="C96" s="9"/>
      <c r="D96" s="9"/>
      <c r="E96" s="9"/>
      <c r="F96" s="9"/>
      <c r="G96" s="9"/>
      <c r="H96" s="9"/>
      <c r="I96" s="9"/>
    </row>
    <row r="97" spans="1:9" s="10" customFormat="1" ht="20.25" x14ac:dyDescent="0.3">
      <c r="A97" s="9"/>
      <c r="B97" s="9"/>
      <c r="C97" s="9"/>
      <c r="D97" s="9"/>
      <c r="E97" s="9"/>
      <c r="F97" s="9"/>
      <c r="G97" s="9"/>
      <c r="H97" s="9"/>
      <c r="I97" s="9"/>
    </row>
    <row r="98" spans="1:9" s="10" customFormat="1" ht="20.25" x14ac:dyDescent="0.3">
      <c r="A98" s="9"/>
      <c r="B98" s="9" t="s">
        <v>21</v>
      </c>
      <c r="C98" s="9"/>
      <c r="D98" s="9" t="s">
        <v>22</v>
      </c>
      <c r="E98" s="9"/>
      <c r="F98" s="9"/>
      <c r="G98" s="9"/>
      <c r="H98" s="9"/>
      <c r="I98" s="9"/>
    </row>
    <row r="99" spans="1:9" s="10" customFormat="1" ht="20.25" x14ac:dyDescent="0.3">
      <c r="A99" s="9"/>
      <c r="B99" s="36" t="s">
        <v>84</v>
      </c>
      <c r="C99" s="19"/>
      <c r="D99" s="44" t="s">
        <v>25</v>
      </c>
      <c r="E99" s="44"/>
      <c r="F99" s="9"/>
      <c r="G99" s="9"/>
      <c r="H99" s="9"/>
      <c r="I99" s="9"/>
    </row>
    <row r="100" spans="1:9" s="10" customFormat="1" ht="20.25" x14ac:dyDescent="0.3">
      <c r="A100" s="9"/>
      <c r="B100" s="36" t="s">
        <v>96</v>
      </c>
      <c r="C100" s="19"/>
      <c r="D100" s="9" t="s">
        <v>23</v>
      </c>
      <c r="E100" s="9"/>
      <c r="F100" s="9"/>
      <c r="G100" s="9"/>
      <c r="H100" s="9"/>
      <c r="I100" s="9"/>
    </row>
    <row r="101" spans="1:9" s="10" customFormat="1" ht="20.25" x14ac:dyDescent="0.3">
      <c r="A101" s="9"/>
      <c r="B101" s="36" t="s">
        <v>101</v>
      </c>
      <c r="C101" s="19"/>
      <c r="D101" s="9"/>
      <c r="E101" s="9"/>
      <c r="F101" s="9"/>
      <c r="G101" s="9"/>
      <c r="H101" s="9"/>
      <c r="I101" s="9"/>
    </row>
    <row r="102" spans="1:9" s="10" customFormat="1" ht="20.25" x14ac:dyDescent="0.3">
      <c r="A102" s="9"/>
      <c r="B102" s="36"/>
      <c r="C102" s="36"/>
      <c r="D102" s="9"/>
      <c r="E102" s="9"/>
      <c r="F102" s="9"/>
      <c r="G102" s="9"/>
      <c r="H102" s="9"/>
      <c r="I102" s="9"/>
    </row>
    <row r="103" spans="1:9" s="10" customFormat="1" ht="20.25" x14ac:dyDescent="0.3">
      <c r="A103" s="9"/>
      <c r="B103" s="36"/>
      <c r="C103" s="36"/>
      <c r="D103" s="9"/>
      <c r="E103" s="9"/>
      <c r="F103" s="9"/>
      <c r="G103" s="9"/>
      <c r="H103" s="9"/>
      <c r="I103" s="9"/>
    </row>
    <row r="104" spans="1:9" s="10" customFormat="1" ht="20.25" x14ac:dyDescent="0.3">
      <c r="A104" s="9"/>
      <c r="B104" s="36"/>
      <c r="C104" s="36"/>
      <c r="D104" s="9"/>
      <c r="E104" s="9"/>
      <c r="F104" s="9"/>
      <c r="G104" s="9"/>
      <c r="H104" s="9"/>
      <c r="I104" s="9"/>
    </row>
    <row r="105" spans="1:9" s="10" customFormat="1" ht="20.25" x14ac:dyDescent="0.3">
      <c r="A105" s="9"/>
      <c r="B105" s="36"/>
      <c r="C105" s="36"/>
      <c r="D105" s="9"/>
      <c r="E105" s="9"/>
      <c r="F105" s="9"/>
      <c r="G105" s="9"/>
      <c r="H105" s="9"/>
      <c r="I105" s="9"/>
    </row>
    <row r="106" spans="1:9" s="10" customFormat="1" ht="20.25" x14ac:dyDescent="0.3">
      <c r="A106" s="9"/>
      <c r="B106" s="36"/>
      <c r="C106" s="36"/>
      <c r="D106" s="9"/>
      <c r="E106" s="9"/>
      <c r="F106" s="9"/>
      <c r="G106" s="9"/>
      <c r="H106" s="9"/>
      <c r="I106" s="9"/>
    </row>
    <row r="107" spans="1:9" s="10" customFormat="1" ht="20.25" x14ac:dyDescent="0.3">
      <c r="A107" s="9"/>
      <c r="B107" s="36"/>
      <c r="C107" s="36"/>
      <c r="D107" s="9"/>
      <c r="E107" s="9"/>
      <c r="F107" s="9"/>
      <c r="G107" s="9"/>
      <c r="H107" s="9"/>
      <c r="I107" s="9"/>
    </row>
    <row r="108" spans="1:9" s="10" customFormat="1" ht="20.25" x14ac:dyDescent="0.3">
      <c r="A108" s="9"/>
      <c r="B108" s="36"/>
      <c r="C108" s="36"/>
      <c r="D108" s="9"/>
      <c r="E108" s="9"/>
      <c r="F108" s="9"/>
      <c r="G108" s="9"/>
      <c r="H108" s="9"/>
      <c r="I108" s="9"/>
    </row>
    <row r="109" spans="1:9" s="10" customFormat="1" ht="20.25" x14ac:dyDescent="0.3">
      <c r="A109" s="9"/>
      <c r="B109" s="36"/>
      <c r="C109" s="36"/>
      <c r="D109" s="9"/>
      <c r="E109" s="9"/>
      <c r="F109" s="9"/>
      <c r="G109" s="9"/>
      <c r="H109" s="9"/>
      <c r="I109" s="9"/>
    </row>
    <row r="110" spans="1:9" s="10" customFormat="1" ht="20.25" x14ac:dyDescent="0.3">
      <c r="A110" s="9"/>
      <c r="B110" s="36"/>
      <c r="C110" s="36"/>
      <c r="D110" s="9"/>
      <c r="E110" s="9"/>
      <c r="F110" s="9"/>
      <c r="G110" s="9"/>
      <c r="H110" s="9"/>
      <c r="I110" s="9"/>
    </row>
    <row r="111" spans="1:9" s="10" customFormat="1" ht="20.25" x14ac:dyDescent="0.3">
      <c r="A111" s="9"/>
      <c r="B111" s="36"/>
      <c r="C111" s="36"/>
      <c r="D111" s="9"/>
      <c r="E111" s="9"/>
      <c r="F111" s="9"/>
      <c r="G111" s="9"/>
      <c r="H111" s="9"/>
      <c r="I111" s="9"/>
    </row>
    <row r="112" spans="1:9" s="10" customFormat="1" ht="23.25" x14ac:dyDescent="0.35">
      <c r="A112" s="46" t="s">
        <v>0</v>
      </c>
      <c r="B112" s="46"/>
      <c r="C112" s="46"/>
      <c r="D112" s="46"/>
      <c r="E112" s="46"/>
      <c r="F112" s="46"/>
      <c r="G112" s="9"/>
      <c r="H112" s="9"/>
      <c r="I112" s="9"/>
    </row>
    <row r="113" spans="1:9" s="10" customFormat="1" ht="23.25" x14ac:dyDescent="0.35">
      <c r="A113" s="46" t="s">
        <v>46</v>
      </c>
      <c r="B113" s="46"/>
      <c r="C113" s="46"/>
      <c r="D113" s="46"/>
      <c r="E113" s="46"/>
      <c r="F113" s="46"/>
      <c r="G113" s="9"/>
      <c r="H113" s="9"/>
      <c r="I113" s="9"/>
    </row>
    <row r="114" spans="1:9" s="10" customFormat="1" ht="23.25" x14ac:dyDescent="0.35">
      <c r="A114" s="46" t="s">
        <v>92</v>
      </c>
      <c r="B114" s="46"/>
      <c r="C114" s="46"/>
      <c r="D114" s="46"/>
      <c r="E114" s="46"/>
      <c r="F114" s="46"/>
      <c r="G114" s="9"/>
      <c r="H114" s="9"/>
      <c r="I114" s="9"/>
    </row>
    <row r="115" spans="1:9" s="10" customFormat="1" ht="23.25" x14ac:dyDescent="0.35">
      <c r="A115" s="46" t="s">
        <v>100</v>
      </c>
      <c r="B115" s="46"/>
      <c r="C115" s="46"/>
      <c r="D115" s="46"/>
      <c r="E115" s="46"/>
      <c r="F115" s="46"/>
      <c r="G115" s="9"/>
      <c r="H115" s="9"/>
      <c r="I115" s="9"/>
    </row>
    <row r="116" spans="1:9" s="10" customFormat="1" ht="20.25" x14ac:dyDescent="0.3">
      <c r="A116" s="9"/>
      <c r="B116" s="9"/>
      <c r="C116" s="9"/>
      <c r="D116" s="9"/>
      <c r="E116" s="9"/>
      <c r="F116" s="9"/>
      <c r="G116" s="9"/>
      <c r="H116" s="9"/>
      <c r="I116" s="9"/>
    </row>
    <row r="117" spans="1:9" s="10" customFormat="1" ht="20.25" x14ac:dyDescent="0.3">
      <c r="A117" s="47" t="s">
        <v>2</v>
      </c>
      <c r="B117" s="47" t="s">
        <v>3</v>
      </c>
      <c r="C117" s="48" t="s">
        <v>49</v>
      </c>
      <c r="D117" s="48"/>
      <c r="E117" s="48"/>
      <c r="F117" s="48"/>
      <c r="G117" s="9"/>
      <c r="H117" s="9"/>
      <c r="I117" s="9"/>
    </row>
    <row r="118" spans="1:9" s="10" customFormat="1" ht="20.25" x14ac:dyDescent="0.3">
      <c r="A118" s="47"/>
      <c r="B118" s="47"/>
      <c r="C118" s="11" t="s">
        <v>5</v>
      </c>
      <c r="D118" s="11" t="s">
        <v>32</v>
      </c>
      <c r="E118" s="12" t="s">
        <v>33</v>
      </c>
      <c r="F118" s="11" t="s">
        <v>34</v>
      </c>
      <c r="G118" s="9"/>
      <c r="H118" s="9"/>
      <c r="I118" s="9"/>
    </row>
    <row r="119" spans="1:9" s="10" customFormat="1" ht="20.25" x14ac:dyDescent="0.3">
      <c r="A119" s="13">
        <v>1</v>
      </c>
      <c r="B119" s="14" t="s">
        <v>9</v>
      </c>
      <c r="C119" s="21">
        <f>SUM(D119:F119)</f>
        <v>1510000</v>
      </c>
      <c r="D119" s="21">
        <f>SUM('แผน (4)'!D8)</f>
        <v>500000</v>
      </c>
      <c r="E119" s="21">
        <f>SUM('แผน (4)'!E8)</f>
        <v>410000</v>
      </c>
      <c r="F119" s="21">
        <f>SUM('แผน (4)'!F8)</f>
        <v>600000</v>
      </c>
      <c r="G119" s="9"/>
      <c r="H119" s="9"/>
      <c r="I119" s="9"/>
    </row>
    <row r="120" spans="1:9" s="10" customFormat="1" ht="20.25" x14ac:dyDescent="0.3">
      <c r="A120" s="13">
        <v>2</v>
      </c>
      <c r="B120" s="14" t="s">
        <v>10</v>
      </c>
      <c r="C120" s="21">
        <f t="shared" ref="C120:C129" si="3">SUM(D120:F120)</f>
        <v>599580</v>
      </c>
      <c r="D120" s="21">
        <f>SUM('แผน (4)'!D9)</f>
        <v>199860</v>
      </c>
      <c r="E120" s="21">
        <f>SUM('แผน (4)'!E9)</f>
        <v>199860</v>
      </c>
      <c r="F120" s="21">
        <f>SUM('แผน (4)'!F9)</f>
        <v>199860</v>
      </c>
      <c r="G120" s="9"/>
      <c r="H120" s="9"/>
      <c r="I120" s="9"/>
    </row>
    <row r="121" spans="1:9" s="10" customFormat="1" ht="20.25" x14ac:dyDescent="0.3">
      <c r="A121" s="13">
        <v>3</v>
      </c>
      <c r="B121" s="14" t="s">
        <v>11</v>
      </c>
      <c r="C121" s="21">
        <f>SUM(D121:F121)</f>
        <v>1905000</v>
      </c>
      <c r="D121" s="21">
        <f>SUM('แผน (4)'!D10+'แผน (4)'!D47+'แผน (4)'!D84+'แผน (4)'!D121+'แผน (4)'!D158)</f>
        <v>635000</v>
      </c>
      <c r="E121" s="21">
        <f>SUM('แผน (4)'!E10+'แผน (4)'!E47+'แผน (4)'!E84+'แผน (4)'!E121+'แผน (4)'!E158)</f>
        <v>635000</v>
      </c>
      <c r="F121" s="21">
        <f>SUM('แผน (4)'!F10+'แผน (4)'!F47+'แผน (4)'!F84+'แผน (4)'!F121+'แผน (4)'!F158)</f>
        <v>635000</v>
      </c>
      <c r="G121" s="9"/>
      <c r="H121" s="9"/>
      <c r="I121" s="9"/>
    </row>
    <row r="122" spans="1:9" s="10" customFormat="1" ht="20.25" x14ac:dyDescent="0.3">
      <c r="A122" s="13">
        <v>4</v>
      </c>
      <c r="B122" s="14" t="s">
        <v>12</v>
      </c>
      <c r="C122" s="21">
        <f t="shared" si="3"/>
        <v>525000</v>
      </c>
      <c r="D122" s="21">
        <f>SUM('แผน (4)'!D11+'แผน (4)'!D48+'แผน (4)'!D85+'แผน (4)'!D122+'แผน (4)'!D159)</f>
        <v>90000</v>
      </c>
      <c r="E122" s="21">
        <f>SUM('แผน (4)'!E11+'แผน (4)'!E48+'แผน (4)'!E85+'แผน (4)'!E122+'แผน (4)'!E159)</f>
        <v>85000</v>
      </c>
      <c r="F122" s="21">
        <f>SUM('แผน (4)'!F11+'แผน (4)'!F48+'แผน (4)'!F85+'แผน (4)'!F122+'แผน (4)'!F159)</f>
        <v>350000</v>
      </c>
      <c r="G122" s="9"/>
      <c r="H122" s="9"/>
      <c r="I122" s="9"/>
    </row>
    <row r="123" spans="1:9" s="10" customFormat="1" ht="20.25" x14ac:dyDescent="0.3">
      <c r="A123" s="13">
        <v>5</v>
      </c>
      <c r="B123" s="14" t="s">
        <v>13</v>
      </c>
      <c r="C123" s="21">
        <f t="shared" si="3"/>
        <v>536000</v>
      </c>
      <c r="D123" s="21">
        <f>SUM(แผน1!C13+แผน1!C51+แผน1!C89+แผน1!C127+แผน1!C165)</f>
        <v>306000</v>
      </c>
      <c r="E123" s="21">
        <f>SUM('แผน (4)'!E12+'แผน (4)'!E49+'แผน (4)'!E86+'แผน (4)'!E123+'แผน (4)'!E160)</f>
        <v>110000</v>
      </c>
      <c r="F123" s="21">
        <f>SUM('แผน (4)'!F12+'แผน (4)'!F49+'แผน (4)'!F86+'แผน (4)'!F123+'แผน (4)'!F160)</f>
        <v>120000</v>
      </c>
      <c r="G123" s="9"/>
      <c r="H123" s="9"/>
      <c r="I123" s="9"/>
    </row>
    <row r="124" spans="1:9" s="10" customFormat="1" ht="20.25" x14ac:dyDescent="0.3">
      <c r="A124" s="13">
        <v>6</v>
      </c>
      <c r="B124" s="14" t="s">
        <v>14</v>
      </c>
      <c r="C124" s="21">
        <f t="shared" si="3"/>
        <v>900000</v>
      </c>
      <c r="D124" s="21">
        <f>SUM('แผน (4)'!D13+'แผน (4)'!D50+'แผน (4)'!D87+'แผน (4)'!D124+'แผน (4)'!D161)</f>
        <v>277000</v>
      </c>
      <c r="E124" s="21">
        <f>SUM('แผน (4)'!E13+'แผน (4)'!E50+'แผน (4)'!E87+'แผน (4)'!E124+'แผน (4)'!E161)</f>
        <v>295000</v>
      </c>
      <c r="F124" s="21">
        <f>SUM('แผน (4)'!F13+'แผน (4)'!F50+'แผน (4)'!F87+'แผน (4)'!F124+'แผน (4)'!F161)</f>
        <v>328000</v>
      </c>
      <c r="G124" s="9"/>
      <c r="H124" s="9"/>
      <c r="I124" s="9"/>
    </row>
    <row r="125" spans="1:9" s="10" customFormat="1" ht="20.25" x14ac:dyDescent="0.3">
      <c r="A125" s="13">
        <v>7</v>
      </c>
      <c r="B125" s="14" t="s">
        <v>15</v>
      </c>
      <c r="C125" s="21">
        <f t="shared" si="3"/>
        <v>91000</v>
      </c>
      <c r="D125" s="21">
        <f>SUM('แผน (4)'!D14+'แผน (4)'!D51+'แผน (4)'!D88+'แผน (4)'!D125+'แผน (4)'!D162)</f>
        <v>25000</v>
      </c>
      <c r="E125" s="21">
        <f>SUM('แผน (4)'!E14+'แผน (4)'!E51+'แผน (4)'!E88+'แผน (4)'!E125+'แผน (4)'!E162)</f>
        <v>26000</v>
      </c>
      <c r="F125" s="21">
        <f>SUM('แผน (4)'!F14+'แผน (4)'!F51+'แผน (4)'!F88+'แผน (4)'!F125+'แผน (4)'!F162)</f>
        <v>40000</v>
      </c>
      <c r="G125" s="9"/>
      <c r="H125" s="9"/>
      <c r="I125" s="9"/>
    </row>
    <row r="126" spans="1:9" s="10" customFormat="1" ht="20.25" x14ac:dyDescent="0.3">
      <c r="A126" s="13">
        <v>8</v>
      </c>
      <c r="B126" s="14" t="s">
        <v>16</v>
      </c>
      <c r="C126" s="21">
        <f t="shared" si="3"/>
        <v>231900</v>
      </c>
      <c r="D126" s="21">
        <f>SUM('แผน (4)'!D15+'แผน (4)'!D52+'แผน (4)'!D89+'แผน (4)'!D126+'แผน (4)'!D163)</f>
        <v>0</v>
      </c>
      <c r="E126" s="21">
        <f>SUM('แผน (4)'!E15+'แผน (4)'!E52+'แผน (4)'!E89+'แผน (4)'!E126+'แผน (4)'!E163)</f>
        <v>0</v>
      </c>
      <c r="F126" s="21">
        <f>SUM('แผน (4)'!F15+'แผน (4)'!F52+'แผน (4)'!F89+'แผน (4)'!F126+'แผน (4)'!F163)</f>
        <v>231900</v>
      </c>
      <c r="G126" s="9"/>
      <c r="H126" s="9"/>
      <c r="I126" s="9"/>
    </row>
    <row r="127" spans="1:9" s="10" customFormat="1" ht="20.25" x14ac:dyDescent="0.3">
      <c r="A127" s="13">
        <v>9</v>
      </c>
      <c r="B127" s="14" t="s">
        <v>17</v>
      </c>
      <c r="C127" s="21">
        <f t="shared" si="3"/>
        <v>1950000</v>
      </c>
      <c r="D127" s="21">
        <f>SUM('แผน (4)'!D16+'แผน (4)'!D53+'แผน (4)'!D90+'แผน (4)'!D127+'แผน (4)'!D164)</f>
        <v>800000</v>
      </c>
      <c r="E127" s="21">
        <f>SUM('แผน (4)'!E16+'แผน (4)'!E53+'แผน (4)'!E90+'แผน (4)'!E127+'แผน (4)'!E164)</f>
        <v>300000</v>
      </c>
      <c r="F127" s="21">
        <f>SUM('แผน (4)'!F16+'แผน (4)'!F53+'แผน (4)'!F90+'แผน (4)'!F127+'แผน (4)'!F164)</f>
        <v>850000</v>
      </c>
      <c r="G127" s="9"/>
      <c r="H127" s="9"/>
      <c r="I127" s="9"/>
    </row>
    <row r="128" spans="1:9" s="10" customFormat="1" ht="20.25" x14ac:dyDescent="0.3">
      <c r="A128" s="13">
        <v>10</v>
      </c>
      <c r="B128" s="14" t="s">
        <v>18</v>
      </c>
      <c r="C128" s="21">
        <f t="shared" si="3"/>
        <v>523000</v>
      </c>
      <c r="D128" s="21">
        <f>SUM('แผน (4)'!D17+'แผน (4)'!D54+'แผน (4)'!D91+'แผน (4)'!D128+'แผน (4)'!D165)</f>
        <v>10000</v>
      </c>
      <c r="E128" s="21">
        <f>SUM('แผน (4)'!E17+'แผน (4)'!E54+'แผน (4)'!E91+'แผน (4)'!E128+'แผน (4)'!E165)</f>
        <v>293000</v>
      </c>
      <c r="F128" s="21">
        <f>SUM('แผน (4)'!F17+'แผน (4)'!F54+'แผน (4)'!F91+'แผน (4)'!F128+'แผน (4)'!F165)</f>
        <v>220000</v>
      </c>
      <c r="G128" s="9"/>
      <c r="H128" s="9"/>
      <c r="I128" s="9"/>
    </row>
    <row r="129" spans="1:9" s="10" customFormat="1" ht="20.25" x14ac:dyDescent="0.3">
      <c r="A129" s="43" t="s">
        <v>5</v>
      </c>
      <c r="B129" s="43"/>
      <c r="C129" s="21">
        <f t="shared" si="3"/>
        <v>8545480</v>
      </c>
      <c r="D129" s="21">
        <f>SUM('แผน (4)'!D18+'แผน (4)'!D55+'แผน (4)'!D92+'แผน (4)'!D129+'แผน (4)'!D166)</f>
        <v>2616860</v>
      </c>
      <c r="E129" s="21">
        <f>SUM('แผน (4)'!E18+'แผน (4)'!E55+'แผน (4)'!E92+'แผน (4)'!E129+'แผน (4)'!E166)</f>
        <v>2353860</v>
      </c>
      <c r="F129" s="21">
        <f>SUM('แผน (4)'!F18+'แผน (4)'!F55+'แผน (4)'!F92+'แผน (4)'!F129+'แผน (4)'!F166)</f>
        <v>3574760</v>
      </c>
      <c r="G129" s="9"/>
      <c r="H129" s="9"/>
      <c r="I129" s="9"/>
    </row>
    <row r="130" spans="1:9" s="10" customFormat="1" ht="20.25" x14ac:dyDescent="0.3">
      <c r="A130" s="9"/>
      <c r="B130" s="9"/>
      <c r="C130" s="9"/>
      <c r="D130" s="9"/>
      <c r="E130" s="9"/>
      <c r="F130" s="9"/>
      <c r="G130" s="9"/>
      <c r="H130" s="9"/>
      <c r="I130" s="9"/>
    </row>
    <row r="131" spans="1:9" s="10" customFormat="1" ht="20.25" x14ac:dyDescent="0.3">
      <c r="A131" s="9" t="s">
        <v>19</v>
      </c>
      <c r="B131" s="9"/>
      <c r="C131" s="9"/>
      <c r="D131" s="9"/>
      <c r="E131" s="9"/>
      <c r="F131" s="9"/>
      <c r="G131" s="9"/>
      <c r="H131" s="9"/>
      <c r="I131" s="9"/>
    </row>
    <row r="132" spans="1:9" s="10" customFormat="1" ht="20.25" x14ac:dyDescent="0.3">
      <c r="A132" s="9"/>
      <c r="B132" s="9" t="s">
        <v>20</v>
      </c>
      <c r="C132" s="9"/>
      <c r="D132" s="9"/>
      <c r="E132" s="9"/>
      <c r="F132" s="9"/>
      <c r="G132" s="9"/>
      <c r="H132" s="9"/>
      <c r="I132" s="9"/>
    </row>
    <row r="133" spans="1:9" s="10" customFormat="1" ht="20.25" x14ac:dyDescent="0.3">
      <c r="A133" s="9"/>
      <c r="B133" s="9" t="s">
        <v>20</v>
      </c>
      <c r="C133" s="9"/>
      <c r="D133" s="9"/>
      <c r="E133" s="9"/>
      <c r="F133" s="9"/>
      <c r="G133" s="9"/>
      <c r="H133" s="9"/>
      <c r="I133" s="9"/>
    </row>
    <row r="134" spans="1:9" s="10" customFormat="1" ht="20.25" x14ac:dyDescent="0.3">
      <c r="A134" s="9"/>
      <c r="B134" s="9"/>
      <c r="C134" s="9"/>
      <c r="D134" s="9"/>
      <c r="E134" s="9"/>
      <c r="F134" s="9"/>
      <c r="G134" s="9"/>
      <c r="H134" s="9"/>
      <c r="I134" s="9"/>
    </row>
    <row r="135" spans="1:9" s="10" customFormat="1" ht="20.25" x14ac:dyDescent="0.3">
      <c r="A135" s="9"/>
      <c r="B135" s="9" t="s">
        <v>21</v>
      </c>
      <c r="C135" s="9"/>
      <c r="D135" s="9" t="s">
        <v>22</v>
      </c>
      <c r="E135" s="9"/>
      <c r="F135" s="9"/>
      <c r="G135" s="9"/>
      <c r="H135" s="9"/>
      <c r="I135" s="9"/>
    </row>
    <row r="136" spans="1:9" s="10" customFormat="1" ht="20.25" x14ac:dyDescent="0.3">
      <c r="A136" s="9"/>
      <c r="B136" s="19" t="s">
        <v>84</v>
      </c>
      <c r="C136" s="9"/>
      <c r="D136" s="44" t="s">
        <v>25</v>
      </c>
      <c r="E136" s="44"/>
      <c r="F136" s="9"/>
      <c r="G136" s="9"/>
      <c r="H136" s="9"/>
      <c r="I136" s="9"/>
    </row>
    <row r="137" spans="1:9" s="10" customFormat="1" ht="20.25" x14ac:dyDescent="0.3">
      <c r="A137" s="9"/>
      <c r="B137" s="19" t="s">
        <v>96</v>
      </c>
      <c r="C137" s="9"/>
      <c r="D137" s="9" t="s">
        <v>23</v>
      </c>
      <c r="E137" s="9"/>
      <c r="F137" s="9"/>
      <c r="G137" s="9"/>
      <c r="H137" s="9"/>
      <c r="I137" s="9"/>
    </row>
    <row r="138" spans="1:9" s="10" customFormat="1" ht="20.25" x14ac:dyDescent="0.3">
      <c r="A138" s="9"/>
      <c r="B138" s="19" t="s">
        <v>101</v>
      </c>
      <c r="C138" s="9"/>
      <c r="D138" s="9"/>
      <c r="E138" s="9"/>
      <c r="F138" s="9"/>
      <c r="G138" s="9"/>
      <c r="H138" s="9"/>
      <c r="I138" s="9"/>
    </row>
    <row r="139" spans="1:9" s="10" customFormat="1" ht="20.25" x14ac:dyDescent="0.3">
      <c r="A139" s="9"/>
      <c r="B139" s="36"/>
      <c r="C139" s="9"/>
      <c r="D139" s="9"/>
      <c r="E139" s="9"/>
      <c r="F139" s="9"/>
      <c r="G139" s="9"/>
      <c r="H139" s="9"/>
      <c r="I139" s="9"/>
    </row>
    <row r="140" spans="1:9" s="10" customFormat="1" ht="20.25" x14ac:dyDescent="0.3">
      <c r="A140" s="9"/>
      <c r="B140" s="36"/>
      <c r="C140" s="9"/>
      <c r="D140" s="9"/>
      <c r="E140" s="9"/>
      <c r="F140" s="9"/>
      <c r="G140" s="9"/>
      <c r="H140" s="9"/>
      <c r="I140" s="9"/>
    </row>
    <row r="141" spans="1:9" s="10" customFormat="1" ht="20.25" x14ac:dyDescent="0.3">
      <c r="A141" s="9"/>
      <c r="B141" s="36"/>
      <c r="C141" s="9"/>
      <c r="D141" s="9"/>
      <c r="E141" s="9"/>
      <c r="F141" s="9"/>
      <c r="G141" s="9"/>
      <c r="H141" s="9"/>
      <c r="I141" s="9"/>
    </row>
    <row r="142" spans="1:9" s="10" customFormat="1" ht="20.25" x14ac:dyDescent="0.3">
      <c r="A142" s="9"/>
      <c r="B142" s="36"/>
      <c r="C142" s="9"/>
      <c r="D142" s="9"/>
      <c r="E142" s="9"/>
      <c r="F142" s="9"/>
      <c r="G142" s="9"/>
      <c r="H142" s="9"/>
      <c r="I142" s="9"/>
    </row>
    <row r="143" spans="1:9" s="10" customFormat="1" ht="20.25" x14ac:dyDescent="0.3">
      <c r="A143" s="9"/>
      <c r="B143" s="36"/>
      <c r="C143" s="9"/>
      <c r="D143" s="9"/>
      <c r="E143" s="9"/>
      <c r="F143" s="9"/>
      <c r="G143" s="9"/>
      <c r="H143" s="9"/>
      <c r="I143" s="9"/>
    </row>
    <row r="144" spans="1:9" s="10" customFormat="1" ht="20.25" x14ac:dyDescent="0.3">
      <c r="A144" s="9"/>
      <c r="B144" s="36"/>
      <c r="C144" s="9"/>
      <c r="D144" s="9"/>
      <c r="E144" s="9"/>
      <c r="F144" s="9"/>
      <c r="G144" s="9"/>
      <c r="H144" s="9"/>
      <c r="I144" s="9"/>
    </row>
    <row r="145" spans="1:9" s="10" customFormat="1" ht="20.25" x14ac:dyDescent="0.3">
      <c r="A145" s="9"/>
      <c r="B145" s="36"/>
      <c r="C145" s="9"/>
      <c r="D145" s="9"/>
      <c r="E145" s="9"/>
      <c r="F145" s="9"/>
      <c r="G145" s="9"/>
      <c r="H145" s="9"/>
      <c r="I145" s="9"/>
    </row>
    <row r="146" spans="1:9" s="10" customFormat="1" ht="20.25" x14ac:dyDescent="0.3">
      <c r="A146" s="9"/>
      <c r="B146" s="36"/>
      <c r="C146" s="9"/>
      <c r="D146" s="9"/>
      <c r="E146" s="9"/>
      <c r="F146" s="9"/>
      <c r="G146" s="9"/>
      <c r="H146" s="9"/>
      <c r="I146" s="9"/>
    </row>
    <row r="147" spans="1:9" s="10" customFormat="1" ht="20.25" x14ac:dyDescent="0.3">
      <c r="A147" s="9"/>
      <c r="B147" s="36"/>
      <c r="C147" s="9"/>
      <c r="D147" s="9"/>
      <c r="E147" s="9"/>
      <c r="F147" s="9"/>
      <c r="G147" s="9"/>
      <c r="H147" s="9"/>
      <c r="I147" s="9"/>
    </row>
    <row r="148" spans="1:9" s="10" customFormat="1" ht="20.25" x14ac:dyDescent="0.3">
      <c r="A148" s="9"/>
      <c r="B148" s="36"/>
      <c r="C148" s="9"/>
      <c r="D148" s="9"/>
      <c r="E148" s="9"/>
      <c r="F148" s="9"/>
      <c r="G148" s="9"/>
      <c r="H148" s="9"/>
      <c r="I148" s="9"/>
    </row>
    <row r="149" spans="1:9" s="10" customFormat="1" ht="20.25" x14ac:dyDescent="0.3">
      <c r="A149" s="9"/>
      <c r="B149" s="44" t="s">
        <v>0</v>
      </c>
      <c r="C149" s="44"/>
      <c r="D149" s="44"/>
      <c r="E149" s="9"/>
      <c r="F149" s="9"/>
      <c r="G149" s="9"/>
      <c r="H149" s="9"/>
      <c r="I149" s="9"/>
    </row>
    <row r="150" spans="1:9" s="10" customFormat="1" ht="20.25" x14ac:dyDescent="0.3">
      <c r="A150" s="9"/>
      <c r="B150" s="9"/>
      <c r="C150" s="9"/>
      <c r="D150" s="9"/>
      <c r="E150" s="9"/>
      <c r="F150" s="9"/>
      <c r="G150" s="9"/>
      <c r="H150" s="9"/>
      <c r="I150" s="9"/>
    </row>
    <row r="151" spans="1:9" s="10" customFormat="1" ht="20.25" x14ac:dyDescent="0.3">
      <c r="A151" s="14" t="s">
        <v>56</v>
      </c>
      <c r="B151" s="13" t="s">
        <v>3</v>
      </c>
      <c r="C151" s="13" t="s">
        <v>53</v>
      </c>
      <c r="D151" s="13" t="s">
        <v>54</v>
      </c>
      <c r="E151" s="13" t="s">
        <v>55</v>
      </c>
      <c r="F151" s="9"/>
      <c r="G151" s="9"/>
      <c r="H151" s="9"/>
      <c r="I151" s="9"/>
    </row>
    <row r="152" spans="1:9" s="10" customFormat="1" ht="20.25" x14ac:dyDescent="0.3">
      <c r="A152" s="13">
        <v>1</v>
      </c>
      <c r="B152" s="14" t="s">
        <v>47</v>
      </c>
      <c r="C152" s="15">
        <f>SUM(C11+C48+C85+C122)</f>
        <v>1377000</v>
      </c>
      <c r="D152" s="15">
        <f>SUM(จ่ายจริง!C11+จ่ายจริง!C44+จ่ายจริง!C77+จ่ายจริง!C110)</f>
        <v>1206879</v>
      </c>
      <c r="E152" s="22">
        <f>SUM(D152*100/C152)</f>
        <v>87.645533769063178</v>
      </c>
      <c r="F152" s="9"/>
      <c r="G152" s="9"/>
      <c r="H152" s="9"/>
      <c r="I152" s="9"/>
    </row>
    <row r="153" spans="1:9" s="10" customFormat="1" ht="20.25" x14ac:dyDescent="0.3">
      <c r="A153" s="13">
        <v>2</v>
      </c>
      <c r="B153" s="14" t="s">
        <v>48</v>
      </c>
      <c r="C153" s="15">
        <f>SUM(C12+C49+C86+C123)</f>
        <v>2711000</v>
      </c>
      <c r="D153" s="15">
        <f>SUM(จ่ายจริง!C12+จ่ายจริง!C45+จ่ายจริง!C78+จ่ายจริง!C111)</f>
        <v>2342301.25</v>
      </c>
      <c r="E153" s="22">
        <f>SUM(D153*100/C153)</f>
        <v>86.39989856141645</v>
      </c>
      <c r="F153" s="9"/>
      <c r="G153" s="9"/>
      <c r="H153" s="9"/>
      <c r="I153" s="9"/>
    </row>
    <row r="154" spans="1:9" s="10" customFormat="1" ht="20.25" x14ac:dyDescent="0.3">
      <c r="A154" s="13">
        <v>3</v>
      </c>
      <c r="B154" s="14" t="s">
        <v>50</v>
      </c>
      <c r="C154" s="15">
        <f>SUM(C13+C50+C87+C124)</f>
        <v>1921000</v>
      </c>
      <c r="D154" s="15">
        <f>SUM(จ่ายจริง!C13+จ่ายจริง!C46+จ่ายจริง!C79+จ่ายจริง!C112)</f>
        <v>1766656.8</v>
      </c>
      <c r="E154" s="22">
        <f>SUM(D154*100/C154)</f>
        <v>91.965476314419575</v>
      </c>
      <c r="F154" s="9"/>
      <c r="G154" s="9"/>
      <c r="H154" s="9"/>
      <c r="I154" s="9"/>
    </row>
    <row r="155" spans="1:9" s="10" customFormat="1" ht="20.25" x14ac:dyDescent="0.3">
      <c r="A155" s="9"/>
      <c r="B155" s="9"/>
      <c r="C155" s="23"/>
      <c r="D155" s="23"/>
      <c r="E155" s="24"/>
      <c r="F155" s="9"/>
      <c r="G155" s="9"/>
      <c r="H155" s="9"/>
      <c r="I155" s="9"/>
    </row>
    <row r="156" spans="1:9" s="10" customFormat="1" ht="20.25" x14ac:dyDescent="0.3">
      <c r="A156" s="9"/>
      <c r="B156" s="9"/>
      <c r="C156" s="23"/>
      <c r="D156" s="23"/>
      <c r="E156" s="24"/>
      <c r="F156" s="9"/>
      <c r="G156" s="9"/>
      <c r="H156" s="9"/>
      <c r="I156" s="9"/>
    </row>
    <row r="157" spans="1:9" s="10" customFormat="1" ht="20.25" x14ac:dyDescent="0.3">
      <c r="A157" s="9"/>
      <c r="B157" s="9"/>
      <c r="C157" s="23"/>
      <c r="D157" s="23"/>
      <c r="E157" s="24"/>
      <c r="F157" s="9"/>
      <c r="G157" s="9"/>
      <c r="H157" s="9"/>
      <c r="I157" s="9"/>
    </row>
    <row r="158" spans="1:9" s="10" customFormat="1" ht="20.25" x14ac:dyDescent="0.3">
      <c r="A158" s="9"/>
      <c r="B158" s="9" t="s">
        <v>89</v>
      </c>
      <c r="C158" s="9"/>
      <c r="D158" s="9"/>
      <c r="E158" s="9"/>
      <c r="F158" s="9"/>
      <c r="G158" s="9"/>
      <c r="H158" s="9"/>
      <c r="I158" s="9"/>
    </row>
    <row r="159" spans="1:9" s="10" customFormat="1" ht="20.25" x14ac:dyDescent="0.3">
      <c r="A159" s="9"/>
      <c r="B159" s="9"/>
      <c r="C159" s="9"/>
      <c r="D159" s="9"/>
      <c r="E159" s="9"/>
      <c r="F159" s="9"/>
      <c r="G159" s="9"/>
      <c r="H159" s="9"/>
      <c r="I159" s="9"/>
    </row>
    <row r="160" spans="1:9" s="10" customFormat="1" ht="20.25" x14ac:dyDescent="0.3">
      <c r="A160" s="9"/>
      <c r="B160" s="9"/>
      <c r="C160" s="9"/>
      <c r="D160" s="9"/>
      <c r="E160" s="9"/>
      <c r="F160" s="9"/>
      <c r="G160" s="9"/>
      <c r="H160" s="9"/>
      <c r="I160" s="9"/>
    </row>
    <row r="161" spans="1:9" s="10" customFormat="1" ht="20.25" x14ac:dyDescent="0.3">
      <c r="A161" s="9"/>
      <c r="B161" s="9"/>
      <c r="C161" s="9"/>
      <c r="D161" s="9"/>
      <c r="E161" s="9"/>
      <c r="F161" s="9"/>
      <c r="G161" s="9"/>
      <c r="H161" s="9"/>
      <c r="I161" s="9"/>
    </row>
    <row r="162" spans="1:9" s="10" customFormat="1" ht="20.25" x14ac:dyDescent="0.3">
      <c r="A162" s="9"/>
      <c r="B162" s="9"/>
      <c r="C162" s="9"/>
      <c r="D162" s="9"/>
      <c r="E162" s="9"/>
      <c r="F162" s="9"/>
      <c r="G162" s="9"/>
      <c r="H162" s="9"/>
      <c r="I162" s="9"/>
    </row>
    <row r="163" spans="1:9" s="10" customFormat="1" ht="20.25" x14ac:dyDescent="0.3">
      <c r="A163" s="9"/>
      <c r="B163" s="9"/>
      <c r="C163" s="9"/>
      <c r="D163" s="9"/>
      <c r="E163" s="9"/>
      <c r="F163" s="9"/>
      <c r="G163" s="9"/>
      <c r="H163" s="9"/>
      <c r="I163" s="9"/>
    </row>
    <row r="164" spans="1:9" s="10" customFormat="1" ht="20.25" x14ac:dyDescent="0.3">
      <c r="A164" s="9"/>
      <c r="B164" s="9"/>
      <c r="C164" s="9"/>
      <c r="D164" s="9"/>
      <c r="E164" s="9"/>
      <c r="F164" s="9"/>
      <c r="G164" s="9"/>
      <c r="H164" s="9"/>
      <c r="I164" s="9"/>
    </row>
    <row r="165" spans="1:9" s="10" customFormat="1" ht="20.25" x14ac:dyDescent="0.3">
      <c r="A165" s="9"/>
      <c r="B165" s="9"/>
      <c r="C165" s="9"/>
      <c r="D165" s="9"/>
      <c r="E165" s="9"/>
      <c r="F165" s="9"/>
      <c r="G165" s="9"/>
      <c r="H165" s="9"/>
      <c r="I165" s="9"/>
    </row>
    <row r="166" spans="1:9" s="10" customFormat="1" ht="20.25" x14ac:dyDescent="0.3">
      <c r="A166" s="9"/>
      <c r="B166" s="9"/>
      <c r="C166" s="9"/>
      <c r="D166" s="9"/>
      <c r="E166" s="9"/>
      <c r="F166" s="9"/>
      <c r="G166" s="9"/>
      <c r="H166" s="9"/>
      <c r="I166" s="9"/>
    </row>
    <row r="167" spans="1:9" s="10" customFormat="1" ht="20.25" x14ac:dyDescent="0.3">
      <c r="A167" s="9"/>
      <c r="B167" s="9"/>
      <c r="C167" s="23"/>
      <c r="D167" s="23"/>
      <c r="E167" s="9"/>
      <c r="F167" s="9"/>
      <c r="G167" s="9"/>
      <c r="H167" s="9"/>
      <c r="I167" s="9"/>
    </row>
    <row r="168" spans="1:9" s="10" customFormat="1" ht="20.25" x14ac:dyDescent="0.3">
      <c r="A168" s="9"/>
      <c r="B168" s="9"/>
      <c r="C168" s="9"/>
      <c r="D168" s="9"/>
      <c r="E168" s="9"/>
      <c r="F168" s="9"/>
      <c r="G168" s="9"/>
      <c r="H168" s="9"/>
      <c r="I168" s="9"/>
    </row>
    <row r="169" spans="1:9" s="10" customFormat="1" ht="20.25" x14ac:dyDescent="0.3">
      <c r="A169" s="9"/>
      <c r="B169" s="9"/>
      <c r="C169" s="9"/>
      <c r="D169" s="9"/>
      <c r="E169" s="9"/>
      <c r="F169" s="9"/>
      <c r="G169" s="9"/>
      <c r="H169" s="9"/>
      <c r="I169" s="9"/>
    </row>
    <row r="170" spans="1:9" s="10" customFormat="1" ht="20.25" x14ac:dyDescent="0.3">
      <c r="A170" s="9"/>
      <c r="B170" s="9"/>
      <c r="C170" s="9"/>
      <c r="D170" s="9"/>
      <c r="E170" s="9"/>
      <c r="F170" s="9"/>
      <c r="G170" s="9"/>
      <c r="H170" s="9"/>
      <c r="I170" s="9"/>
    </row>
    <row r="171" spans="1:9" s="10" customFormat="1" ht="20.25" x14ac:dyDescent="0.3">
      <c r="A171" s="9"/>
      <c r="B171" s="9"/>
      <c r="C171" s="9"/>
      <c r="D171" s="9"/>
      <c r="E171" s="9"/>
      <c r="F171" s="9"/>
      <c r="G171" s="9"/>
      <c r="H171" s="9"/>
      <c r="I171" s="9"/>
    </row>
    <row r="172" spans="1:9" s="10" customFormat="1" ht="20.25" x14ac:dyDescent="0.3">
      <c r="A172" s="9"/>
      <c r="B172" s="9"/>
      <c r="C172" s="9" t="s">
        <v>51</v>
      </c>
      <c r="D172" s="9" t="s">
        <v>52</v>
      </c>
      <c r="E172" s="9"/>
      <c r="F172" s="9"/>
      <c r="G172" s="9"/>
      <c r="H172" s="9"/>
      <c r="I172" s="9"/>
    </row>
    <row r="173" spans="1:9" s="10" customFormat="1" ht="20.25" x14ac:dyDescent="0.3">
      <c r="A173" s="9"/>
      <c r="B173" s="25" t="s">
        <v>9</v>
      </c>
      <c r="C173" s="15">
        <f t="shared" ref="C173:C182" si="4">SUM(C8+C45+C82+C119)</f>
        <v>6470000</v>
      </c>
      <c r="D173" s="26">
        <f>SUM(จ่ายจริง!D136)</f>
        <v>6704195</v>
      </c>
      <c r="E173" s="9"/>
      <c r="F173" s="9"/>
      <c r="G173" s="9"/>
      <c r="H173" s="9"/>
      <c r="I173" s="9"/>
    </row>
    <row r="174" spans="1:9" s="10" customFormat="1" ht="20.25" x14ac:dyDescent="0.3">
      <c r="A174" s="9"/>
      <c r="B174" s="25" t="s">
        <v>10</v>
      </c>
      <c r="C174" s="15">
        <f t="shared" si="4"/>
        <v>2398320</v>
      </c>
      <c r="D174" s="26">
        <f>SUM(จ่ายจริง!D137)</f>
        <v>2398320</v>
      </c>
      <c r="E174" s="9"/>
      <c r="F174" s="9"/>
      <c r="G174" s="9"/>
      <c r="H174" s="9"/>
      <c r="I174" s="9"/>
    </row>
    <row r="175" spans="1:9" s="10" customFormat="1" ht="20.25" x14ac:dyDescent="0.3">
      <c r="A175" s="9"/>
      <c r="B175" s="25" t="s">
        <v>11</v>
      </c>
      <c r="C175" s="15">
        <f t="shared" si="4"/>
        <v>7170000</v>
      </c>
      <c r="D175" s="26">
        <f>SUM(จ่ายจริง!D138)</f>
        <v>6596090.5999999996</v>
      </c>
      <c r="E175" s="9"/>
      <c r="F175" s="9"/>
      <c r="G175" s="9"/>
      <c r="H175" s="9"/>
      <c r="I175" s="9"/>
    </row>
    <row r="176" spans="1:9" s="10" customFormat="1" ht="20.25" x14ac:dyDescent="0.3">
      <c r="A176" s="9"/>
      <c r="B176" s="25" t="s">
        <v>12</v>
      </c>
      <c r="C176" s="15">
        <f t="shared" si="4"/>
        <v>1377000</v>
      </c>
      <c r="D176" s="26">
        <f>SUM(จ่ายจริง!D139)</f>
        <v>1206879</v>
      </c>
      <c r="E176" s="9"/>
      <c r="F176" s="9"/>
      <c r="G176" s="9"/>
      <c r="H176" s="9"/>
      <c r="I176" s="9"/>
    </row>
    <row r="177" spans="1:9" s="10" customFormat="1" ht="20.25" x14ac:dyDescent="0.3">
      <c r="A177" s="9"/>
      <c r="B177" s="25" t="s">
        <v>13</v>
      </c>
      <c r="C177" s="15">
        <f t="shared" si="4"/>
        <v>2711000</v>
      </c>
      <c r="D177" s="26">
        <f>SUM(จ่ายจริง!D140)</f>
        <v>2342301.25</v>
      </c>
      <c r="E177" s="9"/>
      <c r="F177" s="9"/>
      <c r="G177" s="9"/>
      <c r="H177" s="9"/>
      <c r="I177" s="9"/>
    </row>
    <row r="178" spans="1:9" s="10" customFormat="1" ht="20.25" x14ac:dyDescent="0.3">
      <c r="A178" s="9"/>
      <c r="B178" s="25" t="s">
        <v>14</v>
      </c>
      <c r="C178" s="15">
        <f t="shared" si="4"/>
        <v>1921000</v>
      </c>
      <c r="D178" s="26">
        <f>SUM(จ่ายจริง!D141)</f>
        <v>1766656.8</v>
      </c>
      <c r="E178" s="9"/>
      <c r="F178" s="9"/>
      <c r="G178" s="9"/>
      <c r="H178" s="9"/>
      <c r="I178" s="9"/>
    </row>
    <row r="179" spans="1:9" s="10" customFormat="1" ht="20.25" x14ac:dyDescent="0.3">
      <c r="A179" s="9"/>
      <c r="B179" s="25" t="s">
        <v>15</v>
      </c>
      <c r="C179" s="15">
        <f t="shared" si="4"/>
        <v>282000</v>
      </c>
      <c r="D179" s="26">
        <f>SUM(จ่ายจริง!D142)</f>
        <v>270093.25</v>
      </c>
      <c r="E179" s="9"/>
      <c r="F179" s="9"/>
      <c r="G179" s="9"/>
      <c r="H179" s="9"/>
      <c r="I179" s="9"/>
    </row>
    <row r="180" spans="1:9" s="10" customFormat="1" ht="20.25" x14ac:dyDescent="0.3">
      <c r="A180" s="9"/>
      <c r="B180" s="25" t="s">
        <v>16</v>
      </c>
      <c r="C180" s="26">
        <f t="shared" si="4"/>
        <v>500900</v>
      </c>
      <c r="D180" s="26">
        <f>SUM(จ่ายจริง!D143)</f>
        <v>483490</v>
      </c>
      <c r="E180" s="9"/>
      <c r="F180" s="9"/>
      <c r="G180" s="9"/>
      <c r="H180" s="9"/>
      <c r="I180" s="9"/>
    </row>
    <row r="181" spans="1:9" s="10" customFormat="1" ht="20.25" x14ac:dyDescent="0.3">
      <c r="A181" s="9"/>
      <c r="B181" s="25" t="s">
        <v>17</v>
      </c>
      <c r="C181" s="26">
        <f t="shared" si="4"/>
        <v>3750000</v>
      </c>
      <c r="D181" s="26">
        <f>SUM(จ่ายจริง!D144)</f>
        <v>3045600</v>
      </c>
      <c r="E181" s="9"/>
      <c r="F181" s="9"/>
      <c r="G181" s="9"/>
      <c r="H181" s="9"/>
      <c r="I181" s="9"/>
    </row>
    <row r="182" spans="1:9" s="10" customFormat="1" ht="20.25" x14ac:dyDescent="0.3">
      <c r="A182" s="9"/>
      <c r="B182" s="25" t="s">
        <v>18</v>
      </c>
      <c r="C182" s="15">
        <f t="shared" si="4"/>
        <v>1475000</v>
      </c>
      <c r="D182" s="26">
        <f>SUM(จ่ายจริง!D145)</f>
        <v>1234200</v>
      </c>
      <c r="E182" s="9"/>
      <c r="F182" s="9"/>
      <c r="G182" s="9"/>
      <c r="H182" s="9"/>
      <c r="I182" s="9"/>
    </row>
    <row r="183" spans="1:9" s="10" customFormat="1" ht="20.25" x14ac:dyDescent="0.3">
      <c r="A183" s="9"/>
      <c r="B183" s="9"/>
      <c r="C183" s="15">
        <f>SUM(C173:C182)</f>
        <v>28055220</v>
      </c>
      <c r="D183" s="15">
        <f>SUM(D173:D182)</f>
        <v>26047825.900000002</v>
      </c>
      <c r="E183" s="9"/>
      <c r="F183" s="9"/>
      <c r="G183" s="9"/>
      <c r="H183" s="9"/>
      <c r="I183" s="9"/>
    </row>
    <row r="184" spans="1:9" s="10" customFormat="1" ht="20.25" x14ac:dyDescent="0.3">
      <c r="A184" s="9"/>
      <c r="B184" s="9"/>
      <c r="C184" s="9"/>
      <c r="D184" s="9"/>
      <c r="E184" s="9"/>
      <c r="F184" s="9"/>
      <c r="G184" s="9"/>
      <c r="H184" s="9"/>
      <c r="I184" s="9"/>
    </row>
    <row r="185" spans="1:9" s="10" customFormat="1" ht="20.25" x14ac:dyDescent="0.3">
      <c r="A185" s="9"/>
      <c r="B185" s="9"/>
      <c r="C185" s="9"/>
      <c r="D185" s="9"/>
      <c r="E185" s="9"/>
      <c r="F185" s="9"/>
      <c r="G185" s="9"/>
      <c r="H185" s="9"/>
      <c r="I185" s="9"/>
    </row>
    <row r="186" spans="1:9" s="10" customFormat="1" ht="20.25" x14ac:dyDescent="0.3">
      <c r="A186" s="9"/>
      <c r="B186" s="9"/>
      <c r="C186" s="9"/>
      <c r="D186" s="9"/>
      <c r="E186" s="9"/>
      <c r="F186" s="9"/>
      <c r="G186" s="9"/>
      <c r="H186" s="9"/>
      <c r="I186" s="9"/>
    </row>
    <row r="187" spans="1:9" s="10" customFormat="1" ht="20.25" x14ac:dyDescent="0.3">
      <c r="A187" s="9"/>
      <c r="B187" s="9"/>
      <c r="C187" s="9"/>
      <c r="D187" s="9"/>
      <c r="E187" s="9"/>
      <c r="F187" s="9"/>
      <c r="G187" s="9"/>
      <c r="H187" s="9"/>
      <c r="I187" s="9"/>
    </row>
    <row r="188" spans="1:9" s="10" customFormat="1" ht="20.25" x14ac:dyDescent="0.3">
      <c r="A188" s="9"/>
      <c r="B188" s="9"/>
      <c r="C188" s="9"/>
      <c r="D188" s="9"/>
      <c r="E188" s="9"/>
      <c r="F188" s="9"/>
      <c r="G188" s="9"/>
      <c r="H188" s="9"/>
      <c r="I188" s="9"/>
    </row>
    <row r="189" spans="1:9" s="10" customFormat="1" ht="20.25" x14ac:dyDescent="0.3">
      <c r="A189" s="9"/>
      <c r="B189" s="9"/>
      <c r="C189" s="9"/>
      <c r="D189" s="9"/>
      <c r="E189" s="9"/>
      <c r="F189" s="9"/>
      <c r="G189" s="9"/>
      <c r="H189" s="9"/>
      <c r="I189" s="9"/>
    </row>
    <row r="190" spans="1:9" s="10" customFormat="1" ht="20.25" x14ac:dyDescent="0.3">
      <c r="A190" s="9"/>
      <c r="B190" s="9"/>
      <c r="C190" s="9"/>
      <c r="D190" s="9"/>
      <c r="E190" s="9"/>
      <c r="F190" s="9"/>
      <c r="G190" s="9"/>
      <c r="H190" s="9"/>
      <c r="I190" s="9"/>
    </row>
    <row r="191" spans="1:9" s="10" customFormat="1" ht="20.25" x14ac:dyDescent="0.3">
      <c r="A191" s="9"/>
      <c r="B191" s="9"/>
      <c r="C191" s="9"/>
      <c r="D191" s="9"/>
      <c r="E191" s="9"/>
      <c r="F191" s="9"/>
      <c r="G191" s="9"/>
      <c r="H191" s="9"/>
      <c r="I191" s="9"/>
    </row>
    <row r="192" spans="1:9" s="10" customFormat="1" ht="20.25" x14ac:dyDescent="0.3">
      <c r="A192" s="9"/>
      <c r="B192" s="9"/>
      <c r="C192" s="9"/>
      <c r="D192" s="9"/>
      <c r="E192" s="9"/>
      <c r="F192" s="9"/>
      <c r="G192" s="9"/>
      <c r="H192" s="9"/>
      <c r="I192" s="9"/>
    </row>
    <row r="193" spans="1:9" s="10" customFormat="1" ht="20.25" x14ac:dyDescent="0.3">
      <c r="A193" s="9"/>
      <c r="B193" s="9"/>
      <c r="C193" s="9"/>
      <c r="D193" s="9"/>
      <c r="E193" s="9"/>
      <c r="F193" s="9"/>
      <c r="G193" s="9"/>
      <c r="H193" s="9"/>
      <c r="I193" s="9"/>
    </row>
    <row r="194" spans="1:9" s="10" customFormat="1" ht="20.25" x14ac:dyDescent="0.3">
      <c r="A194" s="9"/>
      <c r="B194" s="9"/>
      <c r="C194" s="9"/>
      <c r="D194" s="9"/>
      <c r="E194" s="9"/>
      <c r="F194" s="9"/>
      <c r="G194" s="9"/>
      <c r="H194" s="9"/>
      <c r="I194" s="9"/>
    </row>
    <row r="195" spans="1:9" s="10" customFormat="1" ht="20.25" x14ac:dyDescent="0.3">
      <c r="A195" s="9"/>
      <c r="B195" s="9"/>
      <c r="C195" s="9"/>
      <c r="D195" s="9"/>
      <c r="E195" s="9"/>
      <c r="F195" s="9"/>
      <c r="G195" s="9"/>
      <c r="H195" s="9"/>
      <c r="I195" s="9"/>
    </row>
    <row r="196" spans="1:9" s="10" customFormat="1" ht="20.25" x14ac:dyDescent="0.3">
      <c r="A196" s="9"/>
      <c r="B196" s="9"/>
      <c r="C196" s="9"/>
      <c r="D196" s="9"/>
      <c r="E196" s="9"/>
      <c r="F196" s="9"/>
      <c r="G196" s="9"/>
      <c r="H196" s="9"/>
      <c r="I196" s="9"/>
    </row>
    <row r="197" spans="1:9" s="10" customFormat="1" ht="20.25" x14ac:dyDescent="0.3">
      <c r="A197" s="9"/>
      <c r="B197" s="9"/>
      <c r="C197" s="9"/>
      <c r="D197" s="9"/>
      <c r="E197" s="9"/>
      <c r="F197" s="9"/>
      <c r="G197" s="9"/>
      <c r="H197" s="9"/>
      <c r="I197" s="9"/>
    </row>
    <row r="198" spans="1:9" s="10" customFormat="1" ht="20.25" x14ac:dyDescent="0.3">
      <c r="A198" s="9"/>
      <c r="B198" s="9"/>
      <c r="C198" s="9"/>
      <c r="D198" s="9"/>
      <c r="E198" s="9"/>
      <c r="F198" s="9"/>
      <c r="G198" s="9"/>
      <c r="H198" s="9"/>
      <c r="I198" s="9"/>
    </row>
    <row r="199" spans="1:9" s="10" customFormat="1" ht="20.25" x14ac:dyDescent="0.3">
      <c r="A199" s="9"/>
      <c r="B199" s="9"/>
      <c r="C199" s="9"/>
      <c r="D199" s="9"/>
      <c r="E199" s="9"/>
      <c r="F199" s="9"/>
      <c r="G199" s="9"/>
      <c r="H199" s="9"/>
      <c r="I199" s="9"/>
    </row>
    <row r="200" spans="1:9" s="10" customFormat="1" ht="20.25" x14ac:dyDescent="0.3">
      <c r="A200" s="9"/>
      <c r="B200" s="9"/>
      <c r="C200" s="9"/>
      <c r="D200" s="9"/>
      <c r="E200" s="9"/>
      <c r="F200" s="9"/>
      <c r="G200" s="9"/>
      <c r="H200" s="9"/>
      <c r="I200" s="9"/>
    </row>
    <row r="201" spans="1:9" s="10" customFormat="1" ht="20.25" x14ac:dyDescent="0.3">
      <c r="A201" s="9"/>
      <c r="B201" s="9"/>
      <c r="C201" s="9"/>
      <c r="D201" s="9"/>
      <c r="E201" s="9"/>
      <c r="F201" s="9"/>
      <c r="G201" s="9"/>
      <c r="H201" s="9"/>
      <c r="I201" s="9"/>
    </row>
    <row r="202" spans="1:9" s="10" customFormat="1" ht="20.25" x14ac:dyDescent="0.3">
      <c r="A202" s="9"/>
      <c r="B202" s="9"/>
      <c r="C202" s="9"/>
      <c r="D202" s="9"/>
      <c r="E202" s="9"/>
      <c r="F202" s="9"/>
      <c r="G202" s="9"/>
      <c r="H202" s="9"/>
      <c r="I202" s="9"/>
    </row>
    <row r="203" spans="1:9" s="10" customFormat="1" ht="20.25" x14ac:dyDescent="0.3">
      <c r="A203" s="9"/>
      <c r="B203" s="9"/>
      <c r="C203" s="9"/>
      <c r="D203" s="9"/>
      <c r="E203" s="9"/>
      <c r="F203" s="9"/>
      <c r="G203" s="9"/>
      <c r="H203" s="9"/>
      <c r="I203" s="9"/>
    </row>
    <row r="204" spans="1:9" s="10" customFormat="1" ht="20.25" x14ac:dyDescent="0.3">
      <c r="A204" s="9"/>
      <c r="B204" s="9"/>
      <c r="C204" s="9"/>
      <c r="D204" s="9"/>
      <c r="E204" s="9"/>
      <c r="F204" s="9"/>
      <c r="G204" s="9"/>
      <c r="H204" s="9"/>
      <c r="I204" s="9"/>
    </row>
    <row r="205" spans="1:9" s="10" customFormat="1" ht="20.25" x14ac:dyDescent="0.3">
      <c r="A205" s="9"/>
      <c r="B205" s="9"/>
      <c r="C205" s="9"/>
      <c r="D205" s="9"/>
      <c r="E205" s="9"/>
      <c r="F205" s="9"/>
      <c r="G205" s="9"/>
      <c r="H205" s="9"/>
      <c r="I205" s="9"/>
    </row>
    <row r="206" spans="1:9" s="10" customFormat="1" ht="20.25" x14ac:dyDescent="0.3">
      <c r="A206" s="9"/>
      <c r="B206" s="9"/>
      <c r="C206" s="9"/>
      <c r="D206" s="9"/>
      <c r="E206" s="9"/>
      <c r="F206" s="9"/>
      <c r="G206" s="9"/>
      <c r="H206" s="9"/>
      <c r="I206" s="9"/>
    </row>
    <row r="207" spans="1:9" s="10" customFormat="1" ht="20.25" x14ac:dyDescent="0.3">
      <c r="A207" s="9"/>
      <c r="B207" s="9"/>
      <c r="C207" s="9"/>
      <c r="D207" s="9"/>
      <c r="E207" s="9"/>
      <c r="F207" s="9"/>
      <c r="G207" s="9"/>
      <c r="H207" s="9"/>
      <c r="I207" s="9"/>
    </row>
    <row r="208" spans="1:9" s="10" customFormat="1" ht="20.25" x14ac:dyDescent="0.3">
      <c r="A208" s="9"/>
      <c r="B208" s="9"/>
      <c r="C208" s="9"/>
      <c r="D208" s="9"/>
      <c r="E208" s="9"/>
      <c r="F208" s="9"/>
      <c r="G208" s="9"/>
      <c r="H208" s="9"/>
      <c r="I208" s="9"/>
    </row>
    <row r="209" spans="1:9" s="10" customFormat="1" ht="20.25" x14ac:dyDescent="0.3">
      <c r="A209" s="9"/>
      <c r="B209" s="9"/>
      <c r="C209" s="9"/>
      <c r="D209" s="9"/>
      <c r="E209" s="9"/>
      <c r="F209" s="9"/>
      <c r="G209" s="9"/>
      <c r="H209" s="9"/>
      <c r="I209" s="9"/>
    </row>
    <row r="210" spans="1:9" s="10" customFormat="1" ht="20.25" x14ac:dyDescent="0.3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" x14ac:dyDescent="0.55000000000000004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24" x14ac:dyDescent="0.55000000000000004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24" x14ac:dyDescent="0.55000000000000004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24" x14ac:dyDescent="0.55000000000000004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24" x14ac:dyDescent="0.55000000000000004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24" x14ac:dyDescent="0.55000000000000004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24" x14ac:dyDescent="0.55000000000000004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24" x14ac:dyDescent="0.55000000000000004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24" x14ac:dyDescent="0.55000000000000004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24" x14ac:dyDescent="0.55000000000000004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24" x14ac:dyDescent="0.55000000000000004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24" x14ac:dyDescent="0.55000000000000004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24" x14ac:dyDescent="0.55000000000000004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24" x14ac:dyDescent="0.55000000000000004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24" x14ac:dyDescent="0.55000000000000004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24" x14ac:dyDescent="0.55000000000000004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24" x14ac:dyDescent="0.55000000000000004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24" x14ac:dyDescent="0.55000000000000004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24" x14ac:dyDescent="0.55000000000000004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24" x14ac:dyDescent="0.55000000000000004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24" x14ac:dyDescent="0.55000000000000004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24" x14ac:dyDescent="0.55000000000000004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24" x14ac:dyDescent="0.55000000000000004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24" x14ac:dyDescent="0.55000000000000004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24" x14ac:dyDescent="0.55000000000000004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24" x14ac:dyDescent="0.55000000000000004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24" x14ac:dyDescent="0.55000000000000004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24" x14ac:dyDescent="0.55000000000000004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24" x14ac:dyDescent="0.55000000000000004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24" x14ac:dyDescent="0.55000000000000004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24" x14ac:dyDescent="0.55000000000000004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24" x14ac:dyDescent="0.55000000000000004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4" x14ac:dyDescent="0.55000000000000004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" x14ac:dyDescent="0.55000000000000004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24" x14ac:dyDescent="0.55000000000000004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24" x14ac:dyDescent="0.55000000000000004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24" x14ac:dyDescent="0.55000000000000004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24" x14ac:dyDescent="0.55000000000000004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24" x14ac:dyDescent="0.55000000000000004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24" x14ac:dyDescent="0.55000000000000004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24" x14ac:dyDescent="0.55000000000000004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24" x14ac:dyDescent="0.55000000000000004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24" x14ac:dyDescent="0.55000000000000004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24" x14ac:dyDescent="0.55000000000000004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24" x14ac:dyDescent="0.55000000000000004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24" x14ac:dyDescent="0.55000000000000004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24" x14ac:dyDescent="0.55000000000000004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24" x14ac:dyDescent="0.55000000000000004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24" x14ac:dyDescent="0.55000000000000004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24" x14ac:dyDescent="0.55000000000000004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24" x14ac:dyDescent="0.55000000000000004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24" x14ac:dyDescent="0.55000000000000004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24" x14ac:dyDescent="0.55000000000000004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24" x14ac:dyDescent="0.55000000000000004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24" x14ac:dyDescent="0.55000000000000004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24" x14ac:dyDescent="0.55000000000000004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24" x14ac:dyDescent="0.55000000000000004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24" x14ac:dyDescent="0.55000000000000004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24" x14ac:dyDescent="0.55000000000000004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24" x14ac:dyDescent="0.55000000000000004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24" x14ac:dyDescent="0.55000000000000004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24" x14ac:dyDescent="0.55000000000000004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24" x14ac:dyDescent="0.55000000000000004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4" x14ac:dyDescent="0.55000000000000004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24" x14ac:dyDescent="0.55000000000000004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24" x14ac:dyDescent="0.55000000000000004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24" x14ac:dyDescent="0.55000000000000004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24" x14ac:dyDescent="0.55000000000000004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24" x14ac:dyDescent="0.55000000000000004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24" x14ac:dyDescent="0.55000000000000004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24" x14ac:dyDescent="0.55000000000000004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24" x14ac:dyDescent="0.55000000000000004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24" x14ac:dyDescent="0.55000000000000004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24" x14ac:dyDescent="0.55000000000000004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24" x14ac:dyDescent="0.55000000000000004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24" x14ac:dyDescent="0.55000000000000004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24" x14ac:dyDescent="0.55000000000000004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24" x14ac:dyDescent="0.55000000000000004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24" x14ac:dyDescent="0.55000000000000004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24" x14ac:dyDescent="0.55000000000000004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24" x14ac:dyDescent="0.55000000000000004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24" x14ac:dyDescent="0.55000000000000004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24" x14ac:dyDescent="0.55000000000000004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24" x14ac:dyDescent="0.55000000000000004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24" x14ac:dyDescent="0.55000000000000004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24" x14ac:dyDescent="0.55000000000000004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24" x14ac:dyDescent="0.55000000000000004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24" x14ac:dyDescent="0.55000000000000004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24" x14ac:dyDescent="0.55000000000000004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24" x14ac:dyDescent="0.55000000000000004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24" x14ac:dyDescent="0.55000000000000004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24" x14ac:dyDescent="0.55000000000000004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24" x14ac:dyDescent="0.55000000000000004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24" x14ac:dyDescent="0.55000000000000004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24" x14ac:dyDescent="0.55000000000000004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24" x14ac:dyDescent="0.55000000000000004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24" x14ac:dyDescent="0.55000000000000004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24" x14ac:dyDescent="0.55000000000000004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24" x14ac:dyDescent="0.55000000000000004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24" x14ac:dyDescent="0.55000000000000004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2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2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2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2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2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2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2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2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2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2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2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2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2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2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2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2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2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2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2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2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2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2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2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2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2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2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2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2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2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2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2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2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2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2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2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2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2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2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2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2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2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2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2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2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2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2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2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2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2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2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2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2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2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2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2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2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2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2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2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2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2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2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2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2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2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2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2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2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2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2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2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2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2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2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2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2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2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2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2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2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2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2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2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2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2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2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2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2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2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2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2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2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2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2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2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2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2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2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2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2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2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2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2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2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2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2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2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2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2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2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2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2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2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2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2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2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2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2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2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2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2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2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2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2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2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2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2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2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2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2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2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2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2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2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2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2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2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2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2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2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2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2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2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2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2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2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2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2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2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2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2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2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2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2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2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2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2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2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2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2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2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2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2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2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2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2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2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2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2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2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2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2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2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2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2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2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2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2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2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2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2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2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2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2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2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2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2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2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2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2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2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2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2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2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2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2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2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2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2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2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2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2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2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2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2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2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2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2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2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2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2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2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2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2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2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2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2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2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2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2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2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2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2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2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2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2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2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2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2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2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2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2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2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2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2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2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2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2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2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2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2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2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2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2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2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2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2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2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2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2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2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2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2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2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2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2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2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2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2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</row>
  </sheetData>
  <mergeCells count="37">
    <mergeCell ref="B149:D149"/>
    <mergeCell ref="A1:F1"/>
    <mergeCell ref="A2:F2"/>
    <mergeCell ref="A3:F3"/>
    <mergeCell ref="A4:F4"/>
    <mergeCell ref="A6:A7"/>
    <mergeCell ref="B6:B7"/>
    <mergeCell ref="C6:F6"/>
    <mergeCell ref="A75:F75"/>
    <mergeCell ref="A18:B18"/>
    <mergeCell ref="D25:E25"/>
    <mergeCell ref="A38:F38"/>
    <mergeCell ref="A39:F39"/>
    <mergeCell ref="A40:F40"/>
    <mergeCell ref="A41:F41"/>
    <mergeCell ref="A43:A44"/>
    <mergeCell ref="B43:B44"/>
    <mergeCell ref="C43:F43"/>
    <mergeCell ref="A55:B55"/>
    <mergeCell ref="D62:E62"/>
    <mergeCell ref="A92:B92"/>
    <mergeCell ref="D99:E99"/>
    <mergeCell ref="A112:F112"/>
    <mergeCell ref="A113:F113"/>
    <mergeCell ref="A76:F76"/>
    <mergeCell ref="A77:F77"/>
    <mergeCell ref="A78:F78"/>
    <mergeCell ref="A80:A81"/>
    <mergeCell ref="B80:B81"/>
    <mergeCell ref="C80:F80"/>
    <mergeCell ref="D136:E136"/>
    <mergeCell ref="A114:F114"/>
    <mergeCell ref="A115:F115"/>
    <mergeCell ref="A117:A118"/>
    <mergeCell ref="B117:B118"/>
    <mergeCell ref="C117:F117"/>
    <mergeCell ref="A129:B129"/>
  </mergeCells>
  <pageMargins left="0.51181102362204722" right="0.31496062992125984" top="0.55118110236220474" bottom="0.15748031496062992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1"/>
  <sheetViews>
    <sheetView topLeftCell="A13" workbookViewId="0">
      <selection activeCell="E10" sqref="E10"/>
    </sheetView>
  </sheetViews>
  <sheetFormatPr defaultRowHeight="14.25" x14ac:dyDescent="0.2"/>
  <cols>
    <col min="1" max="1" width="6.875" customWidth="1"/>
    <col min="2" max="2" width="18.25" customWidth="1"/>
    <col min="3" max="3" width="17.375" customWidth="1"/>
    <col min="4" max="4" width="16.625" customWidth="1"/>
    <col min="5" max="5" width="16.125" customWidth="1"/>
    <col min="6" max="6" width="17.25" customWidth="1"/>
  </cols>
  <sheetData>
    <row r="1" spans="1:9" s="10" customFormat="1" ht="23.25" x14ac:dyDescent="0.35">
      <c r="A1" s="46" t="s">
        <v>0</v>
      </c>
      <c r="B1" s="46"/>
      <c r="C1" s="46"/>
      <c r="D1" s="46"/>
      <c r="E1" s="46"/>
      <c r="F1" s="46"/>
      <c r="G1" s="9"/>
      <c r="H1" s="9"/>
      <c r="I1" s="9"/>
    </row>
    <row r="2" spans="1:9" s="10" customFormat="1" ht="23.25" x14ac:dyDescent="0.35">
      <c r="A2" s="46" t="s">
        <v>35</v>
      </c>
      <c r="B2" s="46"/>
      <c r="C2" s="46"/>
      <c r="D2" s="46"/>
      <c r="E2" s="46"/>
      <c r="F2" s="46"/>
      <c r="G2" s="9"/>
      <c r="H2" s="9"/>
      <c r="I2" s="9"/>
    </row>
    <row r="3" spans="1:9" s="10" customFormat="1" ht="23.25" x14ac:dyDescent="0.35">
      <c r="A3" s="46" t="str">
        <f>จ่ายจริง!A3</f>
        <v>งบประมาณรายจ่ายประจำปี พ.ศ. 2564</v>
      </c>
      <c r="B3" s="46"/>
      <c r="C3" s="46"/>
      <c r="D3" s="46"/>
      <c r="E3" s="46"/>
      <c r="F3" s="46"/>
      <c r="G3" s="9"/>
      <c r="H3" s="9"/>
      <c r="I3" s="9"/>
    </row>
    <row r="4" spans="1:9" s="10" customFormat="1" ht="23.25" x14ac:dyDescent="0.35">
      <c r="A4" s="46" t="str">
        <f>จ่ายจริง!A4</f>
        <v>ไตรมาสที่ 1 ตั้งแต่เดือนตุลาคม ถึงเดือน  ธันวาคม 2563</v>
      </c>
      <c r="B4" s="46"/>
      <c r="C4" s="46"/>
      <c r="D4" s="46"/>
      <c r="E4" s="46"/>
      <c r="F4" s="46"/>
      <c r="G4" s="9"/>
      <c r="H4" s="9"/>
      <c r="I4" s="9"/>
    </row>
    <row r="5" spans="1:9" s="10" customFormat="1" ht="20.25" x14ac:dyDescent="0.3">
      <c r="A5" s="9"/>
      <c r="B5" s="9"/>
      <c r="C5" s="9"/>
      <c r="D5" s="9"/>
      <c r="E5" s="9"/>
      <c r="F5" s="9"/>
      <c r="G5" s="9"/>
      <c r="H5" s="9"/>
      <c r="I5" s="9"/>
    </row>
    <row r="6" spans="1:9" s="10" customFormat="1" ht="20.25" x14ac:dyDescent="0.3">
      <c r="A6" s="47" t="s">
        <v>2</v>
      </c>
      <c r="B6" s="47" t="s">
        <v>3</v>
      </c>
      <c r="C6" s="48" t="s">
        <v>49</v>
      </c>
      <c r="D6" s="48"/>
      <c r="E6" s="48"/>
      <c r="F6" s="48"/>
      <c r="G6" s="9"/>
      <c r="H6" s="9"/>
      <c r="I6" s="9"/>
    </row>
    <row r="7" spans="1:9" s="10" customFormat="1" ht="20.25" x14ac:dyDescent="0.3">
      <c r="A7" s="47"/>
      <c r="B7" s="47"/>
      <c r="C7" s="11" t="s">
        <v>5</v>
      </c>
      <c r="D7" s="11" t="s">
        <v>6</v>
      </c>
      <c r="E7" s="12" t="s">
        <v>7</v>
      </c>
      <c r="F7" s="11" t="s">
        <v>8</v>
      </c>
      <c r="G7" s="9"/>
      <c r="H7" s="9"/>
      <c r="I7" s="9"/>
    </row>
    <row r="8" spans="1:9" s="10" customFormat="1" ht="20.25" x14ac:dyDescent="0.3">
      <c r="A8" s="16">
        <v>1</v>
      </c>
      <c r="B8" s="14" t="s">
        <v>9</v>
      </c>
      <c r="C8" s="21">
        <f>SUM(D8:F8)</f>
        <v>1850000</v>
      </c>
      <c r="D8" s="21">
        <v>500000</v>
      </c>
      <c r="E8" s="21">
        <v>500000</v>
      </c>
      <c r="F8" s="21">
        <v>850000</v>
      </c>
      <c r="G8" s="9"/>
      <c r="H8" s="9"/>
      <c r="I8" s="9"/>
    </row>
    <row r="9" spans="1:9" s="10" customFormat="1" ht="20.25" x14ac:dyDescent="0.3">
      <c r="A9" s="16">
        <v>2</v>
      </c>
      <c r="B9" s="14" t="s">
        <v>10</v>
      </c>
      <c r="C9" s="21">
        <f t="shared" ref="C9:C18" si="0">SUM(D9:F9)</f>
        <v>599580</v>
      </c>
      <c r="D9" s="21">
        <v>199860</v>
      </c>
      <c r="E9" s="21">
        <v>199860</v>
      </c>
      <c r="F9" s="21">
        <v>199860</v>
      </c>
      <c r="G9" s="9"/>
      <c r="H9" s="9"/>
      <c r="I9" s="9"/>
    </row>
    <row r="10" spans="1:9" s="10" customFormat="1" ht="20.25" x14ac:dyDescent="0.3">
      <c r="A10" s="16">
        <v>3</v>
      </c>
      <c r="B10" s="14" t="s">
        <v>11</v>
      </c>
      <c r="C10" s="27">
        <f>SUM(D10:F10)</f>
        <v>780000</v>
      </c>
      <c r="D10" s="27">
        <v>260000</v>
      </c>
      <c r="E10" s="27">
        <v>260000</v>
      </c>
      <c r="F10" s="27">
        <v>260000</v>
      </c>
      <c r="G10" s="9"/>
      <c r="H10" s="9"/>
      <c r="I10" s="9"/>
    </row>
    <row r="11" spans="1:9" s="10" customFormat="1" ht="20.25" x14ac:dyDescent="0.3">
      <c r="A11" s="16">
        <v>4</v>
      </c>
      <c r="B11" s="14" t="s">
        <v>12</v>
      </c>
      <c r="C11" s="21">
        <f t="shared" si="0"/>
        <v>30000</v>
      </c>
      <c r="D11" s="21">
        <v>5000</v>
      </c>
      <c r="E11" s="21">
        <v>15000</v>
      </c>
      <c r="F11" s="21">
        <v>10000</v>
      </c>
      <c r="G11" s="9"/>
      <c r="H11" s="9"/>
      <c r="I11" s="9"/>
    </row>
    <row r="12" spans="1:9" s="10" customFormat="1" ht="20.25" x14ac:dyDescent="0.3">
      <c r="A12" s="16">
        <v>5</v>
      </c>
      <c r="B12" s="14" t="s">
        <v>13</v>
      </c>
      <c r="C12" s="21">
        <f t="shared" si="0"/>
        <v>185000</v>
      </c>
      <c r="D12" s="21">
        <v>15000</v>
      </c>
      <c r="E12" s="21">
        <v>70000</v>
      </c>
      <c r="F12" s="21">
        <v>100000</v>
      </c>
      <c r="G12" s="9"/>
      <c r="H12" s="9"/>
      <c r="I12" s="9"/>
    </row>
    <row r="13" spans="1:9" s="10" customFormat="1" ht="20.25" x14ac:dyDescent="0.3">
      <c r="A13" s="16">
        <v>6</v>
      </c>
      <c r="B13" s="14" t="s">
        <v>14</v>
      </c>
      <c r="C13" s="21">
        <f t="shared" si="0"/>
        <v>50000</v>
      </c>
      <c r="D13" s="21">
        <v>10000</v>
      </c>
      <c r="E13" s="21">
        <v>15000</v>
      </c>
      <c r="F13" s="21">
        <v>25000</v>
      </c>
      <c r="G13" s="9"/>
      <c r="H13" s="9"/>
      <c r="I13" s="9"/>
    </row>
    <row r="14" spans="1:9" s="10" customFormat="1" ht="20.25" x14ac:dyDescent="0.3">
      <c r="A14" s="16">
        <v>7</v>
      </c>
      <c r="B14" s="14" t="s">
        <v>15</v>
      </c>
      <c r="C14" s="21">
        <f t="shared" si="0"/>
        <v>50000</v>
      </c>
      <c r="D14" s="21">
        <v>10000</v>
      </c>
      <c r="E14" s="21">
        <v>25000</v>
      </c>
      <c r="F14" s="21">
        <v>15000</v>
      </c>
      <c r="G14" s="9"/>
      <c r="H14" s="9"/>
      <c r="I14" s="9"/>
    </row>
    <row r="15" spans="1:9" s="10" customFormat="1" ht="20.25" x14ac:dyDescent="0.3">
      <c r="A15" s="16">
        <v>8</v>
      </c>
      <c r="B15" s="14" t="s">
        <v>16</v>
      </c>
      <c r="C15" s="21">
        <f t="shared" si="0"/>
        <v>0</v>
      </c>
      <c r="D15" s="21">
        <v>0</v>
      </c>
      <c r="E15" s="21">
        <v>0</v>
      </c>
      <c r="F15" s="21">
        <v>0</v>
      </c>
      <c r="G15" s="9"/>
      <c r="H15" s="9"/>
      <c r="I15" s="9"/>
    </row>
    <row r="16" spans="1:9" s="10" customFormat="1" ht="20.25" x14ac:dyDescent="0.3">
      <c r="A16" s="16">
        <v>9</v>
      </c>
      <c r="B16" s="14" t="s">
        <v>17</v>
      </c>
      <c r="C16" s="21">
        <f t="shared" si="0"/>
        <v>0</v>
      </c>
      <c r="D16" s="21"/>
      <c r="E16" s="21"/>
      <c r="F16" s="21">
        <v>0</v>
      </c>
      <c r="G16" s="9"/>
      <c r="H16" s="9"/>
      <c r="I16" s="9"/>
    </row>
    <row r="17" spans="1:9" s="10" customFormat="1" ht="20.25" x14ac:dyDescent="0.3">
      <c r="A17" s="16">
        <v>10</v>
      </c>
      <c r="B17" s="14" t="s">
        <v>18</v>
      </c>
      <c r="C17" s="21">
        <f t="shared" si="0"/>
        <v>0</v>
      </c>
      <c r="D17" s="21"/>
      <c r="E17" s="21">
        <v>0</v>
      </c>
      <c r="F17" s="21"/>
      <c r="G17" s="9"/>
      <c r="H17" s="9"/>
      <c r="I17" s="9"/>
    </row>
    <row r="18" spans="1:9" s="10" customFormat="1" ht="20.25" x14ac:dyDescent="0.3">
      <c r="A18" s="43" t="s">
        <v>5</v>
      </c>
      <c r="B18" s="43"/>
      <c r="C18" s="21">
        <f t="shared" si="0"/>
        <v>3544580</v>
      </c>
      <c r="D18" s="21">
        <f>SUM(D8:D17)</f>
        <v>999860</v>
      </c>
      <c r="E18" s="21">
        <f>SUM(E8:E17)</f>
        <v>1084860</v>
      </c>
      <c r="F18" s="21">
        <f>SUM(F8:F17)</f>
        <v>1459860</v>
      </c>
      <c r="G18" s="9"/>
      <c r="H18" s="9"/>
      <c r="I18" s="9"/>
    </row>
    <row r="19" spans="1:9" s="10" customFormat="1" ht="20.25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s="10" customFormat="1" ht="20.25" x14ac:dyDescent="0.3">
      <c r="A20" s="9" t="s">
        <v>19</v>
      </c>
      <c r="B20" s="9"/>
      <c r="C20" s="9"/>
      <c r="D20" s="9"/>
      <c r="E20" s="9"/>
      <c r="F20" s="9"/>
      <c r="G20" s="9"/>
      <c r="H20" s="9"/>
      <c r="I20" s="9"/>
    </row>
    <row r="21" spans="1:9" s="10" customFormat="1" ht="20.25" x14ac:dyDescent="0.3">
      <c r="A21" s="9"/>
      <c r="B21" s="9" t="s">
        <v>20</v>
      </c>
      <c r="C21" s="9"/>
      <c r="D21" s="9"/>
      <c r="E21" s="9"/>
      <c r="F21" s="9"/>
      <c r="G21" s="9"/>
      <c r="H21" s="9"/>
      <c r="I21" s="9"/>
    </row>
    <row r="22" spans="1:9" s="10" customFormat="1" ht="20.25" x14ac:dyDescent="0.3">
      <c r="A22" s="9"/>
      <c r="B22" s="9" t="s">
        <v>20</v>
      </c>
      <c r="C22" s="9"/>
      <c r="D22" s="9"/>
      <c r="E22" s="9"/>
      <c r="F22" s="9"/>
      <c r="G22" s="9"/>
      <c r="H22" s="9"/>
      <c r="I22" s="9"/>
    </row>
    <row r="23" spans="1:9" s="10" customFormat="1" ht="20.25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s="10" customFormat="1" ht="20.25" x14ac:dyDescent="0.3">
      <c r="A24" s="9"/>
      <c r="B24" s="9" t="s">
        <v>21</v>
      </c>
      <c r="C24" s="9"/>
      <c r="D24" s="9" t="s">
        <v>22</v>
      </c>
      <c r="E24" s="9"/>
      <c r="F24" s="9"/>
      <c r="G24" s="9"/>
      <c r="H24" s="9"/>
      <c r="I24" s="9"/>
    </row>
    <row r="25" spans="1:9" s="10" customFormat="1" ht="20.25" x14ac:dyDescent="0.3">
      <c r="A25" s="9"/>
      <c r="B25" s="20" t="s">
        <v>83</v>
      </c>
      <c r="C25" s="9"/>
      <c r="D25" s="44" t="s">
        <v>25</v>
      </c>
      <c r="E25" s="44"/>
      <c r="F25" s="9"/>
      <c r="G25" s="9"/>
      <c r="H25" s="9"/>
      <c r="I25" s="9"/>
    </row>
    <row r="26" spans="1:9" s="10" customFormat="1" ht="20.25" x14ac:dyDescent="0.3">
      <c r="A26" s="9"/>
      <c r="B26" s="20" t="s">
        <v>36</v>
      </c>
      <c r="C26" s="9"/>
      <c r="D26" s="9" t="s">
        <v>23</v>
      </c>
      <c r="E26" s="9"/>
      <c r="F26" s="9"/>
      <c r="G26" s="9"/>
      <c r="H26" s="9"/>
      <c r="I26" s="9"/>
    </row>
    <row r="27" spans="1:9" s="10" customFormat="1" ht="20.25" x14ac:dyDescent="0.3">
      <c r="A27" s="9"/>
      <c r="B27" s="36"/>
      <c r="C27" s="9"/>
      <c r="D27" s="9"/>
      <c r="E27" s="9"/>
      <c r="F27" s="9"/>
      <c r="G27" s="9"/>
      <c r="H27" s="9"/>
      <c r="I27" s="9"/>
    </row>
    <row r="28" spans="1:9" s="10" customFormat="1" ht="20.25" x14ac:dyDescent="0.3">
      <c r="A28" s="9"/>
      <c r="B28" s="36"/>
      <c r="C28" s="9"/>
      <c r="D28" s="9"/>
      <c r="E28" s="9"/>
      <c r="F28" s="9"/>
      <c r="G28" s="9"/>
      <c r="H28" s="9"/>
      <c r="I28" s="9"/>
    </row>
    <row r="29" spans="1:9" s="10" customFormat="1" ht="20.25" x14ac:dyDescent="0.3">
      <c r="A29" s="9"/>
      <c r="B29" s="36"/>
      <c r="C29" s="9"/>
      <c r="D29" s="9"/>
      <c r="E29" s="9"/>
      <c r="F29" s="9"/>
      <c r="G29" s="9"/>
      <c r="H29" s="9"/>
      <c r="I29" s="9"/>
    </row>
    <row r="30" spans="1:9" s="10" customFormat="1" ht="20.25" x14ac:dyDescent="0.3">
      <c r="A30" s="9"/>
      <c r="B30" s="36"/>
      <c r="C30" s="9"/>
      <c r="D30" s="9"/>
      <c r="E30" s="9"/>
      <c r="F30" s="9"/>
      <c r="G30" s="9"/>
      <c r="H30" s="9"/>
      <c r="I30" s="9"/>
    </row>
    <row r="31" spans="1:9" s="10" customFormat="1" ht="20.25" x14ac:dyDescent="0.3">
      <c r="A31" s="9"/>
      <c r="B31" s="36"/>
      <c r="C31" s="9"/>
      <c r="D31" s="9"/>
      <c r="E31" s="9"/>
      <c r="F31" s="9"/>
      <c r="G31" s="9"/>
      <c r="H31" s="9"/>
      <c r="I31" s="9"/>
    </row>
    <row r="32" spans="1:9" s="10" customFormat="1" ht="20.25" x14ac:dyDescent="0.3">
      <c r="A32" s="9"/>
      <c r="B32" s="36"/>
      <c r="C32" s="9"/>
      <c r="D32" s="9"/>
      <c r="E32" s="9"/>
      <c r="F32" s="9"/>
      <c r="G32" s="9"/>
      <c r="H32" s="9"/>
      <c r="I32" s="9"/>
    </row>
    <row r="33" spans="1:9" s="10" customFormat="1" ht="20.25" x14ac:dyDescent="0.3">
      <c r="A33" s="9"/>
      <c r="B33" s="36"/>
      <c r="C33" s="9"/>
      <c r="D33" s="9"/>
      <c r="E33" s="9"/>
      <c r="F33" s="9"/>
      <c r="G33" s="9"/>
      <c r="H33" s="9"/>
      <c r="I33" s="9"/>
    </row>
    <row r="34" spans="1:9" s="10" customFormat="1" ht="20.25" x14ac:dyDescent="0.3">
      <c r="A34" s="9"/>
      <c r="B34" s="36"/>
      <c r="C34" s="9"/>
      <c r="D34" s="9"/>
      <c r="E34" s="9"/>
      <c r="F34" s="9"/>
      <c r="G34" s="9"/>
      <c r="H34" s="9"/>
      <c r="I34" s="9"/>
    </row>
    <row r="35" spans="1:9" s="10" customFormat="1" ht="20.25" x14ac:dyDescent="0.3">
      <c r="A35" s="9"/>
      <c r="B35" s="36"/>
      <c r="C35" s="9"/>
      <c r="D35" s="9"/>
      <c r="E35" s="9"/>
      <c r="F35" s="9"/>
      <c r="G35" s="9"/>
      <c r="H35" s="9"/>
      <c r="I35" s="9"/>
    </row>
    <row r="36" spans="1:9" s="10" customFormat="1" ht="20.25" x14ac:dyDescent="0.3">
      <c r="A36" s="9"/>
      <c r="B36" s="36"/>
      <c r="C36" s="9"/>
      <c r="D36" s="9"/>
      <c r="E36" s="9"/>
      <c r="F36" s="9"/>
      <c r="G36" s="9"/>
      <c r="H36" s="9"/>
      <c r="I36" s="9"/>
    </row>
    <row r="37" spans="1:9" s="10" customFormat="1" ht="20.25" x14ac:dyDescent="0.3">
      <c r="A37" s="9"/>
      <c r="B37" s="36"/>
      <c r="C37" s="9"/>
      <c r="D37" s="9"/>
      <c r="E37" s="9"/>
      <c r="F37" s="9"/>
      <c r="G37" s="9"/>
      <c r="H37" s="9"/>
      <c r="I37" s="9"/>
    </row>
    <row r="38" spans="1:9" s="10" customFormat="1" ht="20.25" x14ac:dyDescent="0.3">
      <c r="A38" s="9"/>
      <c r="B38" s="20"/>
      <c r="C38" s="9"/>
      <c r="D38" s="9"/>
      <c r="E38" s="9"/>
      <c r="F38" s="9"/>
      <c r="G38" s="9"/>
      <c r="H38" s="9"/>
      <c r="I38" s="9"/>
    </row>
    <row r="39" spans="1:9" s="10" customFormat="1" ht="23.25" x14ac:dyDescent="0.35">
      <c r="A39" s="46" t="s">
        <v>0</v>
      </c>
      <c r="B39" s="46"/>
      <c r="C39" s="46"/>
      <c r="D39" s="46"/>
      <c r="E39" s="46"/>
      <c r="F39" s="46"/>
      <c r="G39" s="9"/>
      <c r="H39" s="9"/>
      <c r="I39" s="9"/>
    </row>
    <row r="40" spans="1:9" s="10" customFormat="1" ht="23.25" x14ac:dyDescent="0.35">
      <c r="A40" s="46" t="s">
        <v>37</v>
      </c>
      <c r="B40" s="46"/>
      <c r="C40" s="46"/>
      <c r="D40" s="46"/>
      <c r="E40" s="46"/>
      <c r="F40" s="46"/>
      <c r="G40" s="9"/>
      <c r="H40" s="9"/>
      <c r="I40" s="9"/>
    </row>
    <row r="41" spans="1:9" s="10" customFormat="1" ht="23.25" x14ac:dyDescent="0.35">
      <c r="A41" s="46" t="str">
        <f>จ่ายจริง!A36</f>
        <v>งบประมาณรายจ่ายประจำปี พ.ศ. 2564</v>
      </c>
      <c r="B41" s="46"/>
      <c r="C41" s="46"/>
      <c r="D41" s="46"/>
      <c r="E41" s="46"/>
      <c r="F41" s="46"/>
      <c r="G41" s="9"/>
      <c r="H41" s="9"/>
      <c r="I41" s="9"/>
    </row>
    <row r="42" spans="1:9" s="10" customFormat="1" ht="23.25" x14ac:dyDescent="0.35">
      <c r="A42" s="46" t="str">
        <f>A4</f>
        <v>ไตรมาสที่ 1 ตั้งแต่เดือนตุลาคม ถึงเดือน  ธันวาคม 2563</v>
      </c>
      <c r="B42" s="46"/>
      <c r="C42" s="46"/>
      <c r="D42" s="46"/>
      <c r="E42" s="46"/>
      <c r="F42" s="46"/>
      <c r="G42" s="9"/>
      <c r="H42" s="9"/>
      <c r="I42" s="9"/>
    </row>
    <row r="43" spans="1:9" s="10" customFormat="1" ht="20.25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s="10" customFormat="1" ht="20.25" x14ac:dyDescent="0.3">
      <c r="A44" s="47" t="s">
        <v>2</v>
      </c>
      <c r="B44" s="47" t="s">
        <v>3</v>
      </c>
      <c r="C44" s="48" t="s">
        <v>49</v>
      </c>
      <c r="D44" s="48"/>
      <c r="E44" s="48"/>
      <c r="F44" s="48"/>
      <c r="G44" s="9"/>
      <c r="H44" s="9"/>
      <c r="I44" s="9"/>
    </row>
    <row r="45" spans="1:9" s="10" customFormat="1" ht="20.25" x14ac:dyDescent="0.3">
      <c r="A45" s="47"/>
      <c r="B45" s="47"/>
      <c r="C45" s="11" t="s">
        <v>5</v>
      </c>
      <c r="D45" s="11" t="s">
        <v>6</v>
      </c>
      <c r="E45" s="12" t="s">
        <v>7</v>
      </c>
      <c r="F45" s="11" t="s">
        <v>8</v>
      </c>
      <c r="G45" s="9"/>
      <c r="H45" s="9"/>
      <c r="I45" s="9"/>
    </row>
    <row r="46" spans="1:9" s="10" customFormat="1" ht="20.25" x14ac:dyDescent="0.3">
      <c r="A46" s="16">
        <v>1</v>
      </c>
      <c r="B46" s="14" t="s">
        <v>9</v>
      </c>
      <c r="C46" s="21">
        <f>SUM(D46:F46)</f>
        <v>0</v>
      </c>
      <c r="D46" s="21">
        <v>0</v>
      </c>
      <c r="E46" s="21">
        <v>0</v>
      </c>
      <c r="F46" s="21">
        <v>0</v>
      </c>
      <c r="G46" s="9"/>
      <c r="H46" s="9"/>
      <c r="I46" s="9"/>
    </row>
    <row r="47" spans="1:9" s="10" customFormat="1" ht="20.25" x14ac:dyDescent="0.3">
      <c r="A47" s="16">
        <v>2</v>
      </c>
      <c r="B47" s="14" t="s">
        <v>10</v>
      </c>
      <c r="C47" s="21">
        <f t="shared" ref="C47:C56" si="1">SUM(D47:F47)</f>
        <v>0</v>
      </c>
      <c r="D47" s="21">
        <v>0</v>
      </c>
      <c r="E47" s="21">
        <v>0</v>
      </c>
      <c r="F47" s="21">
        <v>0</v>
      </c>
      <c r="G47" s="9"/>
      <c r="H47" s="9"/>
      <c r="I47" s="9"/>
    </row>
    <row r="48" spans="1:9" s="10" customFormat="1" ht="20.25" x14ac:dyDescent="0.3">
      <c r="A48" s="16">
        <v>3</v>
      </c>
      <c r="B48" s="14" t="s">
        <v>11</v>
      </c>
      <c r="C48" s="27">
        <f t="shared" si="1"/>
        <v>330000</v>
      </c>
      <c r="D48" s="27">
        <v>110000</v>
      </c>
      <c r="E48" s="27">
        <v>110000</v>
      </c>
      <c r="F48" s="27">
        <v>110000</v>
      </c>
      <c r="G48" s="9"/>
      <c r="H48" s="9"/>
      <c r="I48" s="9"/>
    </row>
    <row r="49" spans="1:9" s="10" customFormat="1" ht="20.25" x14ac:dyDescent="0.3">
      <c r="A49" s="16">
        <v>4</v>
      </c>
      <c r="B49" s="14" t="s">
        <v>12</v>
      </c>
      <c r="C49" s="21">
        <f t="shared" si="1"/>
        <v>15000</v>
      </c>
      <c r="D49" s="21">
        <v>5000</v>
      </c>
      <c r="E49" s="21">
        <v>5000</v>
      </c>
      <c r="F49" s="21">
        <v>5000</v>
      </c>
      <c r="G49" s="9"/>
      <c r="H49" s="9"/>
      <c r="I49" s="9"/>
    </row>
    <row r="50" spans="1:9" s="10" customFormat="1" ht="20.25" x14ac:dyDescent="0.3">
      <c r="A50" s="16">
        <v>5</v>
      </c>
      <c r="B50" s="14" t="s">
        <v>13</v>
      </c>
      <c r="C50" s="21">
        <f t="shared" si="1"/>
        <v>95000</v>
      </c>
      <c r="D50" s="21">
        <v>5000</v>
      </c>
      <c r="E50" s="21">
        <v>30000</v>
      </c>
      <c r="F50" s="21">
        <v>60000</v>
      </c>
      <c r="G50" s="9"/>
      <c r="H50" s="9"/>
      <c r="I50" s="9"/>
    </row>
    <row r="51" spans="1:9" s="10" customFormat="1" ht="20.25" x14ac:dyDescent="0.3">
      <c r="A51" s="16">
        <v>6</v>
      </c>
      <c r="B51" s="14" t="s">
        <v>14</v>
      </c>
      <c r="C51" s="21">
        <f t="shared" si="1"/>
        <v>30000</v>
      </c>
      <c r="D51" s="21">
        <v>0</v>
      </c>
      <c r="E51" s="21">
        <v>10000</v>
      </c>
      <c r="F51" s="21">
        <v>20000</v>
      </c>
      <c r="G51" s="9"/>
      <c r="H51" s="9"/>
      <c r="I51" s="9"/>
    </row>
    <row r="52" spans="1:9" s="10" customFormat="1" ht="20.25" x14ac:dyDescent="0.3">
      <c r="A52" s="16">
        <v>7</v>
      </c>
      <c r="B52" s="14" t="s">
        <v>15</v>
      </c>
      <c r="C52" s="21">
        <f t="shared" si="1"/>
        <v>0</v>
      </c>
      <c r="D52" s="21">
        <v>0</v>
      </c>
      <c r="E52" s="21">
        <v>0</v>
      </c>
      <c r="F52" s="21">
        <v>0</v>
      </c>
      <c r="G52" s="9"/>
      <c r="H52" s="9"/>
      <c r="I52" s="9"/>
    </row>
    <row r="53" spans="1:9" s="10" customFormat="1" ht="20.25" x14ac:dyDescent="0.3">
      <c r="A53" s="16">
        <v>8</v>
      </c>
      <c r="B53" s="14" t="s">
        <v>16</v>
      </c>
      <c r="C53" s="21">
        <f t="shared" si="1"/>
        <v>0</v>
      </c>
      <c r="D53" s="21">
        <v>0</v>
      </c>
      <c r="E53" s="21">
        <v>0</v>
      </c>
      <c r="F53" s="21">
        <v>0</v>
      </c>
      <c r="G53" s="9"/>
      <c r="H53" s="9"/>
      <c r="I53" s="9"/>
    </row>
    <row r="54" spans="1:9" s="10" customFormat="1" ht="20.25" x14ac:dyDescent="0.3">
      <c r="A54" s="16">
        <v>9</v>
      </c>
      <c r="B54" s="14" t="s">
        <v>17</v>
      </c>
      <c r="C54" s="21">
        <f t="shared" si="1"/>
        <v>0</v>
      </c>
      <c r="D54" s="21">
        <v>0</v>
      </c>
      <c r="E54" s="21">
        <v>0</v>
      </c>
      <c r="F54" s="21">
        <v>0</v>
      </c>
      <c r="G54" s="9"/>
      <c r="H54" s="9"/>
      <c r="I54" s="9"/>
    </row>
    <row r="55" spans="1:9" s="10" customFormat="1" ht="20.25" x14ac:dyDescent="0.3">
      <c r="A55" s="16">
        <v>10</v>
      </c>
      <c r="B55" s="14" t="s">
        <v>18</v>
      </c>
      <c r="C55" s="21">
        <f t="shared" si="1"/>
        <v>0</v>
      </c>
      <c r="D55" s="21">
        <v>0</v>
      </c>
      <c r="E55" s="21">
        <v>0</v>
      </c>
      <c r="F55" s="21">
        <v>0</v>
      </c>
      <c r="G55" s="9"/>
      <c r="H55" s="9"/>
      <c r="I55" s="9"/>
    </row>
    <row r="56" spans="1:9" s="10" customFormat="1" ht="20.25" x14ac:dyDescent="0.3">
      <c r="A56" s="43" t="s">
        <v>5</v>
      </c>
      <c r="B56" s="43"/>
      <c r="C56" s="21">
        <f t="shared" si="1"/>
        <v>470000</v>
      </c>
      <c r="D56" s="21">
        <f>SUM(D46:D55)</f>
        <v>120000</v>
      </c>
      <c r="E56" s="21">
        <f>SUM(E46:E55)</f>
        <v>155000</v>
      </c>
      <c r="F56" s="21">
        <f>SUM(F46:F55)</f>
        <v>195000</v>
      </c>
      <c r="G56" s="9"/>
      <c r="H56" s="9"/>
      <c r="I56" s="9"/>
    </row>
    <row r="57" spans="1:9" s="10" customFormat="1" ht="20.25" x14ac:dyDescent="0.3">
      <c r="A57" s="9"/>
      <c r="B57" s="9"/>
      <c r="C57" s="9"/>
      <c r="D57" s="9"/>
      <c r="E57" s="9"/>
      <c r="F57" s="9"/>
      <c r="G57" s="9"/>
      <c r="H57" s="9"/>
      <c r="I57" s="9"/>
    </row>
    <row r="58" spans="1:9" s="10" customFormat="1" ht="20.25" x14ac:dyDescent="0.3">
      <c r="A58" s="9" t="s">
        <v>19</v>
      </c>
      <c r="B58" s="9"/>
      <c r="C58" s="9"/>
      <c r="D58" s="9"/>
      <c r="E58" s="9"/>
      <c r="F58" s="9"/>
      <c r="G58" s="9"/>
      <c r="H58" s="9"/>
      <c r="I58" s="9"/>
    </row>
    <row r="59" spans="1:9" s="10" customFormat="1" ht="20.25" x14ac:dyDescent="0.3">
      <c r="A59" s="9"/>
      <c r="B59" s="9" t="s">
        <v>20</v>
      </c>
      <c r="C59" s="9"/>
      <c r="D59" s="9"/>
      <c r="E59" s="9"/>
      <c r="F59" s="9"/>
      <c r="G59" s="9"/>
      <c r="H59" s="9"/>
      <c r="I59" s="9"/>
    </row>
    <row r="60" spans="1:9" s="10" customFormat="1" ht="20.25" x14ac:dyDescent="0.3">
      <c r="A60" s="9"/>
      <c r="B60" s="9" t="s">
        <v>20</v>
      </c>
      <c r="C60" s="9"/>
      <c r="D60" s="9"/>
      <c r="E60" s="9"/>
      <c r="F60" s="9"/>
      <c r="G60" s="9"/>
      <c r="H60" s="9"/>
      <c r="I60" s="9"/>
    </row>
    <row r="61" spans="1:9" s="10" customFormat="1" ht="20.25" x14ac:dyDescent="0.3">
      <c r="A61" s="9"/>
      <c r="B61" s="9"/>
      <c r="C61" s="9"/>
      <c r="D61" s="9"/>
      <c r="E61" s="9"/>
      <c r="F61" s="9"/>
      <c r="G61" s="9"/>
      <c r="H61" s="9"/>
      <c r="I61" s="9"/>
    </row>
    <row r="62" spans="1:9" s="10" customFormat="1" ht="20.25" x14ac:dyDescent="0.3">
      <c r="A62" s="9"/>
      <c r="B62" s="35" t="s">
        <v>88</v>
      </c>
      <c r="C62" s="9"/>
      <c r="D62" s="9" t="s">
        <v>22</v>
      </c>
      <c r="E62" s="9"/>
      <c r="F62" s="9"/>
      <c r="G62" s="9"/>
      <c r="H62" s="9"/>
      <c r="I62" s="9"/>
    </row>
    <row r="63" spans="1:9" s="10" customFormat="1" ht="20.25" x14ac:dyDescent="0.3">
      <c r="A63" s="9"/>
      <c r="B63" s="36" t="s">
        <v>24</v>
      </c>
      <c r="C63" s="9"/>
      <c r="D63" s="44" t="s">
        <v>25</v>
      </c>
      <c r="E63" s="44"/>
      <c r="F63" s="9"/>
      <c r="G63" s="9"/>
      <c r="H63" s="9"/>
      <c r="I63" s="9"/>
    </row>
    <row r="64" spans="1:9" s="10" customFormat="1" ht="20.25" x14ac:dyDescent="0.3">
      <c r="A64" s="9"/>
      <c r="B64" s="35"/>
      <c r="C64" s="9"/>
      <c r="D64" s="9" t="s">
        <v>23</v>
      </c>
      <c r="E64" s="9"/>
      <c r="F64" s="9"/>
      <c r="G64" s="9"/>
      <c r="H64" s="9"/>
      <c r="I64" s="9"/>
    </row>
    <row r="65" spans="1:9" s="10" customFormat="1" ht="20.25" x14ac:dyDescent="0.3">
      <c r="A65" s="9"/>
      <c r="B65" s="36"/>
      <c r="C65" s="9"/>
      <c r="D65" s="9"/>
      <c r="E65" s="9"/>
      <c r="F65" s="9"/>
      <c r="G65" s="9"/>
      <c r="H65" s="9"/>
      <c r="I65" s="9"/>
    </row>
    <row r="66" spans="1:9" s="10" customFormat="1" ht="20.25" x14ac:dyDescent="0.3">
      <c r="A66" s="9"/>
      <c r="B66" s="36"/>
      <c r="C66" s="9"/>
      <c r="D66" s="9"/>
      <c r="E66" s="9"/>
      <c r="F66" s="9"/>
      <c r="G66" s="9"/>
      <c r="H66" s="9"/>
      <c r="I66" s="9"/>
    </row>
    <row r="67" spans="1:9" s="10" customFormat="1" ht="20.25" x14ac:dyDescent="0.3">
      <c r="A67" s="9"/>
      <c r="B67" s="36"/>
      <c r="C67" s="9"/>
      <c r="D67" s="9"/>
      <c r="E67" s="9"/>
      <c r="F67" s="9"/>
      <c r="G67" s="9"/>
      <c r="H67" s="9"/>
      <c r="I67" s="9"/>
    </row>
    <row r="68" spans="1:9" s="10" customFormat="1" ht="20.25" x14ac:dyDescent="0.3">
      <c r="A68" s="9"/>
      <c r="B68" s="36"/>
      <c r="C68" s="9"/>
      <c r="D68" s="9"/>
      <c r="E68" s="9"/>
      <c r="F68" s="9"/>
      <c r="G68" s="9"/>
      <c r="H68" s="9"/>
      <c r="I68" s="9"/>
    </row>
    <row r="69" spans="1:9" s="10" customFormat="1" ht="20.25" x14ac:dyDescent="0.3">
      <c r="A69" s="9"/>
      <c r="B69" s="36"/>
      <c r="C69" s="9"/>
      <c r="D69" s="9"/>
      <c r="E69" s="9"/>
      <c r="F69" s="9"/>
      <c r="G69" s="9"/>
      <c r="H69" s="9"/>
      <c r="I69" s="9"/>
    </row>
    <row r="70" spans="1:9" s="10" customFormat="1" ht="20.25" x14ac:dyDescent="0.3">
      <c r="A70" s="9"/>
      <c r="B70" s="36"/>
      <c r="C70" s="9"/>
      <c r="D70" s="9"/>
      <c r="E70" s="9"/>
      <c r="F70" s="9"/>
      <c r="G70" s="9"/>
      <c r="H70" s="9"/>
      <c r="I70" s="9"/>
    </row>
    <row r="71" spans="1:9" s="10" customFormat="1" ht="20.25" x14ac:dyDescent="0.3">
      <c r="A71" s="9"/>
      <c r="B71" s="36"/>
      <c r="C71" s="9"/>
      <c r="D71" s="9"/>
      <c r="E71" s="9"/>
      <c r="F71" s="9"/>
      <c r="G71" s="9"/>
      <c r="H71" s="9"/>
      <c r="I71" s="9"/>
    </row>
    <row r="72" spans="1:9" s="10" customFormat="1" ht="20.25" x14ac:dyDescent="0.3">
      <c r="A72" s="9"/>
      <c r="B72" s="36"/>
      <c r="C72" s="9"/>
      <c r="D72" s="9"/>
      <c r="E72" s="9"/>
      <c r="F72" s="9"/>
      <c r="G72" s="9"/>
      <c r="H72" s="9"/>
      <c r="I72" s="9"/>
    </row>
    <row r="73" spans="1:9" s="10" customFormat="1" ht="20.25" x14ac:dyDescent="0.3">
      <c r="A73" s="9"/>
      <c r="B73" s="36"/>
      <c r="C73" s="9"/>
      <c r="D73" s="9"/>
      <c r="E73" s="9"/>
      <c r="F73" s="9"/>
      <c r="G73" s="9"/>
      <c r="H73" s="9"/>
      <c r="I73" s="9"/>
    </row>
    <row r="74" spans="1:9" s="10" customFormat="1" ht="20.25" x14ac:dyDescent="0.3">
      <c r="A74" s="9"/>
      <c r="B74" s="36"/>
      <c r="C74" s="9"/>
      <c r="D74" s="9"/>
      <c r="E74" s="9"/>
      <c r="F74" s="9"/>
      <c r="G74" s="9"/>
      <c r="H74" s="9"/>
      <c r="I74" s="9"/>
    </row>
    <row r="75" spans="1:9" s="10" customFormat="1" ht="20.25" x14ac:dyDescent="0.3">
      <c r="A75" s="9"/>
      <c r="B75" s="36"/>
      <c r="C75" s="9"/>
      <c r="D75" s="9"/>
      <c r="E75" s="9"/>
      <c r="F75" s="9"/>
      <c r="G75" s="9"/>
      <c r="H75" s="9"/>
      <c r="I75" s="9"/>
    </row>
    <row r="76" spans="1:9" s="10" customFormat="1" ht="20.25" x14ac:dyDescent="0.3">
      <c r="A76" s="9"/>
      <c r="B76" s="20"/>
      <c r="C76" s="9"/>
      <c r="D76" s="9"/>
      <c r="E76" s="9"/>
      <c r="F76" s="9"/>
      <c r="G76" s="9"/>
      <c r="H76" s="9"/>
      <c r="I76" s="9"/>
    </row>
    <row r="77" spans="1:9" s="10" customFormat="1" ht="23.25" x14ac:dyDescent="0.35">
      <c r="A77" s="46" t="s">
        <v>0</v>
      </c>
      <c r="B77" s="46"/>
      <c r="C77" s="46"/>
      <c r="D77" s="46"/>
      <c r="E77" s="46"/>
      <c r="F77" s="46"/>
      <c r="G77" s="9"/>
      <c r="H77" s="9"/>
      <c r="I77" s="9"/>
    </row>
    <row r="78" spans="1:9" s="10" customFormat="1" ht="23.25" x14ac:dyDescent="0.35">
      <c r="A78" s="46" t="s">
        <v>38</v>
      </c>
      <c r="B78" s="46"/>
      <c r="C78" s="46"/>
      <c r="D78" s="46"/>
      <c r="E78" s="46"/>
      <c r="F78" s="46"/>
      <c r="G78" s="9"/>
      <c r="H78" s="9"/>
      <c r="I78" s="9"/>
    </row>
    <row r="79" spans="1:9" s="10" customFormat="1" ht="23.25" x14ac:dyDescent="0.35">
      <c r="A79" s="46" t="s">
        <v>87</v>
      </c>
      <c r="B79" s="46"/>
      <c r="C79" s="46"/>
      <c r="D79" s="46"/>
      <c r="E79" s="46"/>
      <c r="F79" s="46"/>
      <c r="G79" s="9"/>
      <c r="H79" s="9"/>
      <c r="I79" s="9"/>
    </row>
    <row r="80" spans="1:9" s="10" customFormat="1" ht="23.25" x14ac:dyDescent="0.35">
      <c r="A80" s="46" t="str">
        <f>A42</f>
        <v>ไตรมาสที่ 1 ตั้งแต่เดือนตุลาคม ถึงเดือน  ธันวาคม 2563</v>
      </c>
      <c r="B80" s="46"/>
      <c r="C80" s="46"/>
      <c r="D80" s="46"/>
      <c r="E80" s="46"/>
      <c r="F80" s="46"/>
      <c r="G80" s="9"/>
      <c r="H80" s="9"/>
      <c r="I80" s="9"/>
    </row>
    <row r="81" spans="1:9" s="10" customFormat="1" ht="20.25" x14ac:dyDescent="0.3">
      <c r="A81" s="9"/>
      <c r="B81" s="9"/>
      <c r="C81" s="9"/>
      <c r="D81" s="9"/>
      <c r="E81" s="9"/>
      <c r="F81" s="9"/>
      <c r="G81" s="9"/>
      <c r="H81" s="9"/>
      <c r="I81" s="9"/>
    </row>
    <row r="82" spans="1:9" s="10" customFormat="1" ht="20.25" x14ac:dyDescent="0.3">
      <c r="A82" s="47" t="s">
        <v>2</v>
      </c>
      <c r="B82" s="47" t="s">
        <v>3</v>
      </c>
      <c r="C82" s="48" t="s">
        <v>49</v>
      </c>
      <c r="D82" s="48"/>
      <c r="E82" s="48"/>
      <c r="F82" s="48"/>
      <c r="G82" s="9"/>
      <c r="H82" s="9"/>
      <c r="I82" s="9"/>
    </row>
    <row r="83" spans="1:9" s="10" customFormat="1" ht="20.25" x14ac:dyDescent="0.3">
      <c r="A83" s="47"/>
      <c r="B83" s="47"/>
      <c r="C83" s="11" t="s">
        <v>5</v>
      </c>
      <c r="D83" s="11" t="s">
        <v>6</v>
      </c>
      <c r="E83" s="12" t="s">
        <v>7</v>
      </c>
      <c r="F83" s="11" t="s">
        <v>8</v>
      </c>
      <c r="G83" s="9"/>
      <c r="H83" s="9"/>
      <c r="I83" s="9"/>
    </row>
    <row r="84" spans="1:9" s="10" customFormat="1" ht="20.25" x14ac:dyDescent="0.3">
      <c r="A84" s="16">
        <v>1</v>
      </c>
      <c r="B84" s="14" t="s">
        <v>9</v>
      </c>
      <c r="C84" s="21">
        <f>SUM(D84:F84)</f>
        <v>0</v>
      </c>
      <c r="D84" s="21">
        <v>0</v>
      </c>
      <c r="E84" s="21">
        <v>0</v>
      </c>
      <c r="F84" s="21">
        <v>0</v>
      </c>
      <c r="G84" s="9"/>
      <c r="H84" s="9"/>
      <c r="I84" s="9"/>
    </row>
    <row r="85" spans="1:9" s="10" customFormat="1" ht="20.25" x14ac:dyDescent="0.3">
      <c r="A85" s="16">
        <v>2</v>
      </c>
      <c r="B85" s="14" t="s">
        <v>10</v>
      </c>
      <c r="C85" s="21">
        <f t="shared" ref="C85:C94" si="2">SUM(D85:F85)</f>
        <v>0</v>
      </c>
      <c r="D85" s="21">
        <v>0</v>
      </c>
      <c r="E85" s="21">
        <v>0</v>
      </c>
      <c r="F85" s="21">
        <v>0</v>
      </c>
      <c r="G85" s="9"/>
      <c r="H85" s="9"/>
      <c r="I85" s="9"/>
    </row>
    <row r="86" spans="1:9" s="10" customFormat="1" ht="20.25" x14ac:dyDescent="0.3">
      <c r="A86" s="16">
        <v>3</v>
      </c>
      <c r="B86" s="14" t="s">
        <v>11</v>
      </c>
      <c r="C86" s="27">
        <f t="shared" si="2"/>
        <v>150000</v>
      </c>
      <c r="D86" s="27">
        <v>50000</v>
      </c>
      <c r="E86" s="27">
        <v>50000</v>
      </c>
      <c r="F86" s="27">
        <v>50000</v>
      </c>
      <c r="G86" s="9"/>
      <c r="H86" s="9"/>
      <c r="I86" s="9"/>
    </row>
    <row r="87" spans="1:9" s="10" customFormat="1" ht="20.25" x14ac:dyDescent="0.3">
      <c r="A87" s="16">
        <v>4</v>
      </c>
      <c r="B87" s="14" t="s">
        <v>12</v>
      </c>
      <c r="C87" s="21">
        <f t="shared" si="2"/>
        <v>10000</v>
      </c>
      <c r="D87" s="21">
        <v>5000</v>
      </c>
      <c r="E87" s="21">
        <v>5000</v>
      </c>
      <c r="F87" s="21">
        <v>0</v>
      </c>
      <c r="G87" s="9"/>
      <c r="H87" s="9"/>
      <c r="I87" s="9"/>
    </row>
    <row r="88" spans="1:9" s="10" customFormat="1" ht="20.25" x14ac:dyDescent="0.3">
      <c r="A88" s="16">
        <v>5</v>
      </c>
      <c r="B88" s="14" t="s">
        <v>13</v>
      </c>
      <c r="C88" s="21">
        <f t="shared" si="2"/>
        <v>15000</v>
      </c>
      <c r="D88" s="21">
        <v>5000</v>
      </c>
      <c r="E88" s="21">
        <v>5000</v>
      </c>
      <c r="F88" s="21">
        <v>5000</v>
      </c>
      <c r="G88" s="9"/>
      <c r="H88" s="9"/>
      <c r="I88" s="9"/>
    </row>
    <row r="89" spans="1:9" s="10" customFormat="1" ht="20.25" x14ac:dyDescent="0.3">
      <c r="A89" s="16">
        <v>6</v>
      </c>
      <c r="B89" s="14" t="s">
        <v>14</v>
      </c>
      <c r="C89" s="21">
        <f t="shared" si="2"/>
        <v>200000</v>
      </c>
      <c r="D89" s="21">
        <v>0</v>
      </c>
      <c r="E89" s="21">
        <v>200000</v>
      </c>
      <c r="F89" s="21">
        <v>0</v>
      </c>
      <c r="G89" s="9"/>
      <c r="H89" s="9"/>
      <c r="I89" s="9"/>
    </row>
    <row r="90" spans="1:9" s="10" customFormat="1" ht="20.25" x14ac:dyDescent="0.3">
      <c r="A90" s="16">
        <v>7</v>
      </c>
      <c r="B90" s="14" t="s">
        <v>15</v>
      </c>
      <c r="C90" s="21">
        <f t="shared" si="2"/>
        <v>0</v>
      </c>
      <c r="D90" s="21">
        <v>0</v>
      </c>
      <c r="E90" s="21">
        <v>0</v>
      </c>
      <c r="F90" s="21">
        <v>0</v>
      </c>
      <c r="G90" s="9"/>
      <c r="H90" s="9"/>
      <c r="I90" s="9"/>
    </row>
    <row r="91" spans="1:9" s="10" customFormat="1" ht="20.25" x14ac:dyDescent="0.3">
      <c r="A91" s="16">
        <v>8</v>
      </c>
      <c r="B91" s="14" t="s">
        <v>16</v>
      </c>
      <c r="C91" s="21">
        <f t="shared" si="2"/>
        <v>0</v>
      </c>
      <c r="D91" s="21">
        <v>0</v>
      </c>
      <c r="E91" s="21">
        <v>0</v>
      </c>
      <c r="F91" s="21">
        <v>0</v>
      </c>
      <c r="G91" s="9"/>
      <c r="H91" s="9"/>
      <c r="I91" s="9"/>
    </row>
    <row r="92" spans="1:9" s="10" customFormat="1" ht="20.25" x14ac:dyDescent="0.3">
      <c r="A92" s="16">
        <v>9</v>
      </c>
      <c r="B92" s="14" t="s">
        <v>17</v>
      </c>
      <c r="C92" s="21">
        <f t="shared" si="2"/>
        <v>0</v>
      </c>
      <c r="D92" s="21"/>
      <c r="E92" s="21">
        <v>0</v>
      </c>
      <c r="F92" s="21">
        <v>0</v>
      </c>
      <c r="G92" s="9"/>
      <c r="H92" s="9"/>
      <c r="I92" s="9"/>
    </row>
    <row r="93" spans="1:9" s="10" customFormat="1" ht="20.25" x14ac:dyDescent="0.3">
      <c r="A93" s="16">
        <v>10</v>
      </c>
      <c r="B93" s="14" t="s">
        <v>18</v>
      </c>
      <c r="C93" s="21">
        <f t="shared" si="2"/>
        <v>0</v>
      </c>
      <c r="D93" s="21">
        <v>0</v>
      </c>
      <c r="E93" s="21">
        <v>0</v>
      </c>
      <c r="F93" s="21">
        <v>0</v>
      </c>
      <c r="G93" s="9"/>
      <c r="H93" s="9"/>
      <c r="I93" s="9"/>
    </row>
    <row r="94" spans="1:9" s="10" customFormat="1" ht="20.25" x14ac:dyDescent="0.3">
      <c r="A94" s="43" t="s">
        <v>5</v>
      </c>
      <c r="B94" s="43"/>
      <c r="C94" s="21">
        <f t="shared" si="2"/>
        <v>375000</v>
      </c>
      <c r="D94" s="21">
        <f>SUM(D84:D93)</f>
        <v>60000</v>
      </c>
      <c r="E94" s="21">
        <f>SUM(E84:E93)</f>
        <v>260000</v>
      </c>
      <c r="F94" s="21">
        <f>SUM(F84:F93)</f>
        <v>55000</v>
      </c>
      <c r="G94" s="9"/>
      <c r="H94" s="9"/>
      <c r="I94" s="9"/>
    </row>
    <row r="95" spans="1:9" s="10" customFormat="1" ht="20.25" x14ac:dyDescent="0.3">
      <c r="A95" s="9"/>
      <c r="B95" s="9"/>
      <c r="C95" s="9"/>
      <c r="D95" s="9"/>
      <c r="E95" s="9"/>
      <c r="F95" s="9"/>
      <c r="G95" s="9"/>
      <c r="H95" s="9"/>
      <c r="I95" s="9"/>
    </row>
    <row r="96" spans="1:9" s="10" customFormat="1" ht="20.25" x14ac:dyDescent="0.3">
      <c r="A96" s="9" t="s">
        <v>19</v>
      </c>
      <c r="B96" s="9"/>
      <c r="C96" s="9"/>
      <c r="D96" s="9"/>
      <c r="E96" s="9"/>
      <c r="F96" s="9"/>
      <c r="G96" s="9"/>
      <c r="H96" s="9"/>
      <c r="I96" s="9"/>
    </row>
    <row r="97" spans="1:9" s="10" customFormat="1" ht="20.25" x14ac:dyDescent="0.3">
      <c r="A97" s="9"/>
      <c r="B97" s="9" t="s">
        <v>20</v>
      </c>
      <c r="C97" s="9"/>
      <c r="D97" s="9"/>
      <c r="E97" s="9"/>
      <c r="F97" s="9"/>
      <c r="G97" s="9"/>
      <c r="H97" s="9"/>
      <c r="I97" s="9"/>
    </row>
    <row r="98" spans="1:9" s="10" customFormat="1" ht="20.25" x14ac:dyDescent="0.3">
      <c r="A98" s="9"/>
      <c r="B98" s="9" t="s">
        <v>20</v>
      </c>
      <c r="C98" s="9"/>
      <c r="D98" s="9"/>
      <c r="E98" s="9"/>
      <c r="F98" s="9"/>
      <c r="G98" s="9"/>
      <c r="H98" s="9"/>
      <c r="I98" s="9"/>
    </row>
    <row r="99" spans="1:9" s="10" customFormat="1" ht="20.25" x14ac:dyDescent="0.3">
      <c r="A99" s="9"/>
      <c r="B99" s="9"/>
      <c r="C99" s="9"/>
      <c r="D99" s="9"/>
      <c r="E99" s="9"/>
      <c r="F99" s="9"/>
      <c r="G99" s="9"/>
      <c r="H99" s="9"/>
      <c r="I99" s="9"/>
    </row>
    <row r="100" spans="1:9" s="10" customFormat="1" ht="20.25" x14ac:dyDescent="0.3">
      <c r="A100" s="9"/>
      <c r="B100" s="44" t="s">
        <v>21</v>
      </c>
      <c r="C100" s="44"/>
      <c r="D100" s="9" t="s">
        <v>22</v>
      </c>
      <c r="E100" s="9"/>
      <c r="F100" s="9"/>
      <c r="G100" s="9"/>
      <c r="H100" s="9"/>
      <c r="I100" s="9"/>
    </row>
    <row r="101" spans="1:9" s="10" customFormat="1" ht="20.25" x14ac:dyDescent="0.3">
      <c r="A101" s="9"/>
      <c r="B101" s="44" t="s">
        <v>84</v>
      </c>
      <c r="C101" s="44"/>
      <c r="D101" s="44" t="s">
        <v>25</v>
      </c>
      <c r="E101" s="44"/>
      <c r="F101" s="9"/>
      <c r="G101" s="9"/>
      <c r="H101" s="9"/>
      <c r="I101" s="9"/>
    </row>
    <row r="102" spans="1:9" s="10" customFormat="1" ht="20.25" x14ac:dyDescent="0.3">
      <c r="A102" s="28"/>
      <c r="B102" s="44" t="s">
        <v>85</v>
      </c>
      <c r="C102" s="44"/>
      <c r="D102" s="9" t="s">
        <v>23</v>
      </c>
      <c r="E102" s="9"/>
      <c r="F102" s="9"/>
      <c r="G102" s="9"/>
      <c r="H102" s="9"/>
      <c r="I102" s="9"/>
    </row>
    <row r="103" spans="1:9" s="10" customFormat="1" ht="20.25" x14ac:dyDescent="0.3">
      <c r="A103" s="28"/>
      <c r="B103" s="36"/>
      <c r="C103" s="36"/>
      <c r="D103" s="9"/>
      <c r="E103" s="9"/>
      <c r="F103" s="9"/>
      <c r="G103" s="9"/>
      <c r="H103" s="9"/>
      <c r="I103" s="9"/>
    </row>
    <row r="104" spans="1:9" s="10" customFormat="1" ht="20.25" x14ac:dyDescent="0.3">
      <c r="A104" s="28"/>
      <c r="B104" s="36"/>
      <c r="C104" s="36"/>
      <c r="D104" s="9"/>
      <c r="E104" s="9"/>
      <c r="F104" s="9"/>
      <c r="G104" s="9"/>
      <c r="H104" s="9"/>
      <c r="I104" s="9"/>
    </row>
    <row r="105" spans="1:9" s="10" customFormat="1" ht="20.25" x14ac:dyDescent="0.3">
      <c r="A105" s="28"/>
      <c r="B105" s="36"/>
      <c r="C105" s="36"/>
      <c r="D105" s="9"/>
      <c r="E105" s="9"/>
      <c r="F105" s="9"/>
      <c r="G105" s="9"/>
      <c r="H105" s="9"/>
      <c r="I105" s="9"/>
    </row>
    <row r="106" spans="1:9" s="10" customFormat="1" ht="20.25" x14ac:dyDescent="0.3">
      <c r="A106" s="28"/>
      <c r="B106" s="36"/>
      <c r="C106" s="36"/>
      <c r="D106" s="9"/>
      <c r="E106" s="9"/>
      <c r="F106" s="9"/>
      <c r="G106" s="9"/>
      <c r="H106" s="9"/>
      <c r="I106" s="9"/>
    </row>
    <row r="107" spans="1:9" s="10" customFormat="1" ht="20.25" x14ac:dyDescent="0.3">
      <c r="A107" s="28"/>
      <c r="B107" s="36"/>
      <c r="C107" s="36"/>
      <c r="D107" s="9"/>
      <c r="E107" s="9"/>
      <c r="F107" s="9"/>
      <c r="G107" s="9"/>
      <c r="H107" s="9"/>
      <c r="I107" s="9"/>
    </row>
    <row r="108" spans="1:9" s="10" customFormat="1" ht="20.25" x14ac:dyDescent="0.3">
      <c r="A108" s="28"/>
      <c r="B108" s="36"/>
      <c r="C108" s="36"/>
      <c r="D108" s="9"/>
      <c r="E108" s="9"/>
      <c r="F108" s="9"/>
      <c r="G108" s="9"/>
      <c r="H108" s="9"/>
      <c r="I108" s="9"/>
    </row>
    <row r="109" spans="1:9" s="10" customFormat="1" ht="20.25" x14ac:dyDescent="0.3">
      <c r="A109" s="28"/>
      <c r="B109" s="36"/>
      <c r="C109" s="36"/>
      <c r="D109" s="9"/>
      <c r="E109" s="9"/>
      <c r="F109" s="9"/>
      <c r="G109" s="9"/>
      <c r="H109" s="9"/>
      <c r="I109" s="9"/>
    </row>
    <row r="110" spans="1:9" s="10" customFormat="1" ht="20.25" x14ac:dyDescent="0.3">
      <c r="A110" s="28"/>
      <c r="B110" s="36"/>
      <c r="C110" s="36"/>
      <c r="D110" s="9"/>
      <c r="E110" s="9"/>
      <c r="F110" s="9"/>
      <c r="G110" s="9"/>
      <c r="H110" s="9"/>
      <c r="I110" s="9"/>
    </row>
    <row r="111" spans="1:9" s="10" customFormat="1" ht="20.25" x14ac:dyDescent="0.3">
      <c r="A111" s="28"/>
      <c r="B111" s="36"/>
      <c r="C111" s="36"/>
      <c r="D111" s="9"/>
      <c r="E111" s="9"/>
      <c r="F111" s="9"/>
      <c r="G111" s="9"/>
      <c r="H111" s="9"/>
      <c r="I111" s="9"/>
    </row>
    <row r="112" spans="1:9" s="10" customFormat="1" ht="20.25" x14ac:dyDescent="0.3">
      <c r="A112" s="28"/>
      <c r="B112" s="36"/>
      <c r="C112" s="36"/>
      <c r="D112" s="9"/>
      <c r="E112" s="9"/>
      <c r="F112" s="9"/>
      <c r="G112" s="9"/>
      <c r="H112" s="9"/>
      <c r="I112" s="9"/>
    </row>
    <row r="113" spans="1:9" s="10" customFormat="1" ht="20.25" x14ac:dyDescent="0.3">
      <c r="A113" s="28"/>
      <c r="B113" s="36"/>
      <c r="C113" s="36"/>
      <c r="D113" s="9"/>
      <c r="E113" s="9"/>
      <c r="F113" s="9"/>
      <c r="G113" s="9"/>
      <c r="H113" s="9"/>
      <c r="I113" s="9"/>
    </row>
    <row r="114" spans="1:9" s="10" customFormat="1" ht="20.25" x14ac:dyDescent="0.3">
      <c r="A114" s="28"/>
      <c r="B114" s="20"/>
      <c r="C114" s="20"/>
      <c r="D114" s="9"/>
      <c r="E114" s="9"/>
      <c r="F114" s="9"/>
      <c r="G114" s="9"/>
      <c r="H114" s="9"/>
      <c r="I114" s="9"/>
    </row>
    <row r="115" spans="1:9" s="10" customFormat="1" ht="23.25" x14ac:dyDescent="0.35">
      <c r="A115" s="46" t="s">
        <v>0</v>
      </c>
      <c r="B115" s="46"/>
      <c r="C115" s="46"/>
      <c r="D115" s="46"/>
      <c r="E115" s="46"/>
      <c r="F115" s="46"/>
      <c r="G115" s="9"/>
      <c r="H115" s="9"/>
      <c r="I115" s="9"/>
    </row>
    <row r="116" spans="1:9" s="10" customFormat="1" ht="23.25" x14ac:dyDescent="0.35">
      <c r="A116" s="46" t="s">
        <v>39</v>
      </c>
      <c r="B116" s="46"/>
      <c r="C116" s="46"/>
      <c r="D116" s="46"/>
      <c r="E116" s="46"/>
      <c r="F116" s="46"/>
      <c r="G116" s="9"/>
      <c r="H116" s="9"/>
      <c r="I116" s="9"/>
    </row>
    <row r="117" spans="1:9" s="10" customFormat="1" ht="23.25" x14ac:dyDescent="0.35">
      <c r="A117" s="46" t="s">
        <v>87</v>
      </c>
      <c r="B117" s="46"/>
      <c r="C117" s="46"/>
      <c r="D117" s="46"/>
      <c r="E117" s="46"/>
      <c r="F117" s="46"/>
      <c r="G117" s="9"/>
      <c r="H117" s="9"/>
      <c r="I117" s="9"/>
    </row>
    <row r="118" spans="1:9" s="10" customFormat="1" ht="23.25" x14ac:dyDescent="0.35">
      <c r="A118" s="46" t="str">
        <f>A80</f>
        <v>ไตรมาสที่ 1 ตั้งแต่เดือนตุลาคม ถึงเดือน  ธันวาคม 2563</v>
      </c>
      <c r="B118" s="46"/>
      <c r="C118" s="46"/>
      <c r="D118" s="46"/>
      <c r="E118" s="46"/>
      <c r="F118" s="46"/>
      <c r="G118" s="9"/>
      <c r="H118" s="9"/>
      <c r="I118" s="9"/>
    </row>
    <row r="119" spans="1:9" s="10" customFormat="1" ht="20.25" x14ac:dyDescent="0.3">
      <c r="A119" s="9"/>
      <c r="B119" s="9"/>
      <c r="C119" s="9"/>
      <c r="D119" s="9"/>
      <c r="E119" s="9"/>
      <c r="F119" s="9"/>
      <c r="G119" s="9"/>
      <c r="H119" s="9"/>
      <c r="I119" s="9"/>
    </row>
    <row r="120" spans="1:9" s="10" customFormat="1" ht="20.25" x14ac:dyDescent="0.3">
      <c r="A120" s="47" t="s">
        <v>2</v>
      </c>
      <c r="B120" s="47" t="s">
        <v>3</v>
      </c>
      <c r="C120" s="48" t="s">
        <v>49</v>
      </c>
      <c r="D120" s="48"/>
      <c r="E120" s="48"/>
      <c r="F120" s="48"/>
      <c r="G120" s="9"/>
      <c r="H120" s="9"/>
      <c r="I120" s="9"/>
    </row>
    <row r="121" spans="1:9" s="10" customFormat="1" ht="20.25" x14ac:dyDescent="0.3">
      <c r="A121" s="47"/>
      <c r="B121" s="47"/>
      <c r="C121" s="11" t="s">
        <v>5</v>
      </c>
      <c r="D121" s="11" t="s">
        <v>6</v>
      </c>
      <c r="E121" s="12" t="s">
        <v>7</v>
      </c>
      <c r="F121" s="11" t="s">
        <v>8</v>
      </c>
      <c r="G121" s="9"/>
      <c r="H121" s="9"/>
      <c r="I121" s="9"/>
    </row>
    <row r="122" spans="1:9" s="10" customFormat="1" ht="20.25" x14ac:dyDescent="0.3">
      <c r="A122" s="16">
        <v>1</v>
      </c>
      <c r="B122" s="14" t="s">
        <v>9</v>
      </c>
      <c r="C122" s="21">
        <f>SUM(D122:F122)</f>
        <v>0</v>
      </c>
      <c r="D122" s="21"/>
      <c r="E122" s="21"/>
      <c r="F122" s="21"/>
      <c r="G122" s="9"/>
      <c r="H122" s="9"/>
      <c r="I122" s="9"/>
    </row>
    <row r="123" spans="1:9" s="10" customFormat="1" ht="20.25" x14ac:dyDescent="0.3">
      <c r="A123" s="16">
        <v>2</v>
      </c>
      <c r="B123" s="14" t="s">
        <v>10</v>
      </c>
      <c r="C123" s="21">
        <f t="shared" ref="C123:C132" si="3">SUM(D123:F123)</f>
        <v>0</v>
      </c>
      <c r="D123" s="21"/>
      <c r="E123" s="21"/>
      <c r="F123" s="21"/>
      <c r="G123" s="9"/>
      <c r="H123" s="9"/>
      <c r="I123" s="9"/>
    </row>
    <row r="124" spans="1:9" s="10" customFormat="1" ht="20.25" x14ac:dyDescent="0.3">
      <c r="A124" s="16">
        <v>3</v>
      </c>
      <c r="B124" s="14" t="s">
        <v>11</v>
      </c>
      <c r="C124" s="27">
        <f t="shared" si="3"/>
        <v>360000</v>
      </c>
      <c r="D124" s="27">
        <v>120000</v>
      </c>
      <c r="E124" s="27">
        <v>120000</v>
      </c>
      <c r="F124" s="27">
        <v>120000</v>
      </c>
      <c r="G124" s="9"/>
      <c r="H124" s="9"/>
      <c r="I124" s="9"/>
    </row>
    <row r="125" spans="1:9" s="10" customFormat="1" ht="20.25" x14ac:dyDescent="0.3">
      <c r="A125" s="16">
        <v>4</v>
      </c>
      <c r="B125" s="14" t="s">
        <v>12</v>
      </c>
      <c r="C125" s="21">
        <f t="shared" si="3"/>
        <v>15000</v>
      </c>
      <c r="D125" s="21">
        <v>5000</v>
      </c>
      <c r="E125" s="21">
        <v>5000</v>
      </c>
      <c r="F125" s="21">
        <v>5000</v>
      </c>
      <c r="G125" s="9"/>
      <c r="H125" s="9"/>
      <c r="I125" s="9"/>
    </row>
    <row r="126" spans="1:9" s="10" customFormat="1" ht="20.25" x14ac:dyDescent="0.3">
      <c r="A126" s="16">
        <v>5</v>
      </c>
      <c r="B126" s="14" t="s">
        <v>13</v>
      </c>
      <c r="C126" s="21">
        <f t="shared" si="3"/>
        <v>280000</v>
      </c>
      <c r="D126" s="21">
        <v>15000</v>
      </c>
      <c r="E126" s="21">
        <v>105000</v>
      </c>
      <c r="F126" s="21">
        <v>160000</v>
      </c>
      <c r="G126" s="9"/>
      <c r="H126" s="9"/>
      <c r="I126" s="9"/>
    </row>
    <row r="127" spans="1:9" s="10" customFormat="1" ht="20.25" x14ac:dyDescent="0.3">
      <c r="A127" s="16">
        <v>6</v>
      </c>
      <c r="B127" s="14" t="s">
        <v>14</v>
      </c>
      <c r="C127" s="21">
        <f t="shared" si="3"/>
        <v>20000</v>
      </c>
      <c r="D127" s="21">
        <v>0</v>
      </c>
      <c r="E127" s="21">
        <v>10000</v>
      </c>
      <c r="F127" s="21">
        <v>10000</v>
      </c>
      <c r="G127" s="9"/>
      <c r="H127" s="9"/>
      <c r="I127" s="9"/>
    </row>
    <row r="128" spans="1:9" s="10" customFormat="1" ht="20.25" x14ac:dyDescent="0.3">
      <c r="A128" s="16">
        <v>7</v>
      </c>
      <c r="B128" s="14" t="s">
        <v>15</v>
      </c>
      <c r="C128" s="21">
        <f t="shared" si="3"/>
        <v>5000</v>
      </c>
      <c r="D128" s="21">
        <v>0</v>
      </c>
      <c r="E128" s="21">
        <v>0</v>
      </c>
      <c r="F128" s="21">
        <v>5000</v>
      </c>
      <c r="G128" s="9"/>
      <c r="H128" s="9"/>
      <c r="I128" s="9"/>
    </row>
    <row r="129" spans="1:9" s="10" customFormat="1" ht="20.25" x14ac:dyDescent="0.3">
      <c r="A129" s="16">
        <v>8</v>
      </c>
      <c r="B129" s="14" t="s">
        <v>16</v>
      </c>
      <c r="C129" s="21">
        <f t="shared" si="3"/>
        <v>0</v>
      </c>
      <c r="D129" s="21">
        <v>0</v>
      </c>
      <c r="E129" s="21">
        <v>0</v>
      </c>
      <c r="F129" s="21">
        <v>0</v>
      </c>
      <c r="G129" s="9"/>
      <c r="H129" s="9"/>
      <c r="I129" s="9"/>
    </row>
    <row r="130" spans="1:9" s="10" customFormat="1" ht="20.25" x14ac:dyDescent="0.3">
      <c r="A130" s="16">
        <v>9</v>
      </c>
      <c r="B130" s="14" t="s">
        <v>17</v>
      </c>
      <c r="C130" s="21">
        <f t="shared" si="3"/>
        <v>0</v>
      </c>
      <c r="D130" s="21">
        <v>0</v>
      </c>
      <c r="E130" s="21">
        <v>0</v>
      </c>
      <c r="F130" s="21">
        <v>0</v>
      </c>
      <c r="G130" s="9"/>
      <c r="H130" s="9"/>
      <c r="I130" s="9"/>
    </row>
    <row r="131" spans="1:9" s="10" customFormat="1" ht="20.25" x14ac:dyDescent="0.3">
      <c r="A131" s="16">
        <v>10</v>
      </c>
      <c r="B131" s="14" t="s">
        <v>18</v>
      </c>
      <c r="C131" s="21">
        <f t="shared" si="3"/>
        <v>538000</v>
      </c>
      <c r="D131" s="21">
        <v>0</v>
      </c>
      <c r="E131" s="21">
        <v>283000</v>
      </c>
      <c r="F131" s="21">
        <v>255000</v>
      </c>
      <c r="G131" s="9"/>
      <c r="H131" s="9"/>
      <c r="I131" s="9"/>
    </row>
    <row r="132" spans="1:9" s="10" customFormat="1" ht="20.25" x14ac:dyDescent="0.3">
      <c r="A132" s="43" t="s">
        <v>5</v>
      </c>
      <c r="B132" s="43"/>
      <c r="C132" s="21">
        <f t="shared" si="3"/>
        <v>1218000</v>
      </c>
      <c r="D132" s="21">
        <f>SUM(D122:D131)</f>
        <v>140000</v>
      </c>
      <c r="E132" s="21">
        <f>SUM(E122:E131)</f>
        <v>523000</v>
      </c>
      <c r="F132" s="21">
        <f>SUM(F122:F131)</f>
        <v>555000</v>
      </c>
      <c r="G132" s="9"/>
      <c r="H132" s="9"/>
      <c r="I132" s="9"/>
    </row>
    <row r="133" spans="1:9" s="10" customFormat="1" ht="20.25" x14ac:dyDescent="0.3">
      <c r="A133" s="9"/>
      <c r="B133" s="9"/>
      <c r="C133" s="9"/>
      <c r="D133" s="9"/>
      <c r="E133" s="9"/>
      <c r="F133" s="9"/>
      <c r="G133" s="9"/>
      <c r="H133" s="9"/>
      <c r="I133" s="9"/>
    </row>
    <row r="134" spans="1:9" s="10" customFormat="1" ht="20.25" x14ac:dyDescent="0.3">
      <c r="A134" s="9" t="s">
        <v>19</v>
      </c>
      <c r="B134" s="9"/>
      <c r="C134" s="9"/>
      <c r="D134" s="9"/>
      <c r="E134" s="9"/>
      <c r="F134" s="9"/>
      <c r="G134" s="9"/>
      <c r="H134" s="9"/>
      <c r="I134" s="9"/>
    </row>
    <row r="135" spans="1:9" s="10" customFormat="1" ht="20.25" x14ac:dyDescent="0.3">
      <c r="A135" s="9"/>
      <c r="B135" s="9" t="s">
        <v>20</v>
      </c>
      <c r="C135" s="9"/>
      <c r="D135" s="9"/>
      <c r="E135" s="9"/>
      <c r="F135" s="9"/>
      <c r="G135" s="9"/>
      <c r="H135" s="9"/>
      <c r="I135" s="9"/>
    </row>
    <row r="136" spans="1:9" s="10" customFormat="1" ht="20.25" x14ac:dyDescent="0.3">
      <c r="A136" s="9"/>
      <c r="B136" s="9" t="s">
        <v>20</v>
      </c>
      <c r="C136" s="9"/>
      <c r="D136" s="9"/>
      <c r="E136" s="9"/>
      <c r="F136" s="9"/>
      <c r="G136" s="9"/>
      <c r="H136" s="9"/>
      <c r="I136" s="9"/>
    </row>
    <row r="137" spans="1:9" s="10" customFormat="1" ht="20.25" x14ac:dyDescent="0.3">
      <c r="A137" s="9"/>
      <c r="B137" s="9"/>
      <c r="C137" s="9"/>
      <c r="D137" s="9"/>
      <c r="E137" s="9"/>
      <c r="F137" s="9"/>
      <c r="G137" s="9"/>
      <c r="H137" s="9"/>
      <c r="I137" s="9"/>
    </row>
    <row r="138" spans="1:9" s="10" customFormat="1" ht="20.25" x14ac:dyDescent="0.3">
      <c r="A138" s="9"/>
      <c r="B138" s="9" t="s">
        <v>21</v>
      </c>
      <c r="C138" s="9"/>
      <c r="D138" s="9" t="s">
        <v>22</v>
      </c>
      <c r="E138" s="9"/>
      <c r="F138" s="9"/>
      <c r="G138" s="9"/>
      <c r="H138" s="9"/>
      <c r="I138" s="9"/>
    </row>
    <row r="139" spans="1:9" s="10" customFormat="1" ht="20.25" x14ac:dyDescent="0.3">
      <c r="A139" s="9"/>
      <c r="B139" s="20" t="s">
        <v>43</v>
      </c>
      <c r="C139" s="9"/>
      <c r="D139" s="44" t="s">
        <v>25</v>
      </c>
      <c r="E139" s="44"/>
      <c r="F139" s="9"/>
      <c r="G139" s="9"/>
      <c r="H139" s="9"/>
      <c r="I139" s="9"/>
    </row>
    <row r="140" spans="1:9" s="10" customFormat="1" ht="20.25" x14ac:dyDescent="0.3">
      <c r="A140" s="9"/>
      <c r="B140" s="20" t="s">
        <v>44</v>
      </c>
      <c r="C140" s="9"/>
      <c r="D140" s="9" t="s">
        <v>23</v>
      </c>
      <c r="E140" s="9"/>
      <c r="F140" s="9"/>
      <c r="G140" s="9"/>
      <c r="H140" s="9"/>
      <c r="I140" s="9"/>
    </row>
    <row r="141" spans="1:9" s="10" customFormat="1" ht="20.25" x14ac:dyDescent="0.3">
      <c r="A141" s="9"/>
      <c r="B141" s="36"/>
      <c r="C141" s="9"/>
      <c r="D141" s="9"/>
      <c r="E141" s="9"/>
      <c r="F141" s="9"/>
      <c r="G141" s="9"/>
      <c r="H141" s="9"/>
      <c r="I141" s="9"/>
    </row>
    <row r="142" spans="1:9" s="10" customFormat="1" ht="20.25" x14ac:dyDescent="0.3">
      <c r="A142" s="9"/>
      <c r="B142" s="36"/>
      <c r="C142" s="9"/>
      <c r="D142" s="9"/>
      <c r="E142" s="9"/>
      <c r="F142" s="9"/>
      <c r="G142" s="9"/>
      <c r="H142" s="9"/>
      <c r="I142" s="9"/>
    </row>
    <row r="143" spans="1:9" s="10" customFormat="1" ht="20.25" x14ac:dyDescent="0.3">
      <c r="A143" s="9"/>
      <c r="B143" s="36"/>
      <c r="C143" s="9"/>
      <c r="D143" s="9"/>
      <c r="E143" s="9"/>
      <c r="F143" s="9"/>
      <c r="G143" s="9"/>
      <c r="H143" s="9"/>
      <c r="I143" s="9"/>
    </row>
    <row r="144" spans="1:9" s="10" customFormat="1" ht="20.25" x14ac:dyDescent="0.3">
      <c r="A144" s="9"/>
      <c r="B144" s="36"/>
      <c r="C144" s="9"/>
      <c r="D144" s="9"/>
      <c r="E144" s="9"/>
      <c r="F144" s="9"/>
      <c r="G144" s="9"/>
      <c r="H144" s="9"/>
      <c r="I144" s="9"/>
    </row>
    <row r="145" spans="1:9" s="10" customFormat="1" ht="20.25" x14ac:dyDescent="0.3">
      <c r="A145" s="9"/>
      <c r="B145" s="36"/>
      <c r="C145" s="9"/>
      <c r="D145" s="9"/>
      <c r="E145" s="9"/>
      <c r="F145" s="9"/>
      <c r="G145" s="9"/>
      <c r="H145" s="9"/>
      <c r="I145" s="9"/>
    </row>
    <row r="146" spans="1:9" s="10" customFormat="1" ht="20.25" x14ac:dyDescent="0.3">
      <c r="A146" s="9"/>
      <c r="B146" s="36"/>
      <c r="C146" s="9"/>
      <c r="D146" s="9"/>
      <c r="E146" s="9"/>
      <c r="F146" s="9"/>
      <c r="G146" s="9"/>
      <c r="H146" s="9"/>
      <c r="I146" s="9"/>
    </row>
    <row r="147" spans="1:9" s="10" customFormat="1" ht="20.25" x14ac:dyDescent="0.3">
      <c r="A147" s="9"/>
      <c r="B147" s="36"/>
      <c r="C147" s="9"/>
      <c r="D147" s="9"/>
      <c r="E147" s="9"/>
      <c r="F147" s="9"/>
      <c r="G147" s="9"/>
      <c r="H147" s="9"/>
      <c r="I147" s="9"/>
    </row>
    <row r="148" spans="1:9" s="10" customFormat="1" ht="20.25" x14ac:dyDescent="0.3">
      <c r="A148" s="9"/>
      <c r="B148" s="36"/>
      <c r="C148" s="9"/>
      <c r="D148" s="9"/>
      <c r="E148" s="9"/>
      <c r="F148" s="9"/>
      <c r="G148" s="9"/>
      <c r="H148" s="9"/>
      <c r="I148" s="9"/>
    </row>
    <row r="149" spans="1:9" s="10" customFormat="1" ht="20.25" x14ac:dyDescent="0.3">
      <c r="A149" s="9"/>
      <c r="B149" s="36"/>
      <c r="C149" s="9"/>
      <c r="D149" s="9"/>
      <c r="E149" s="9"/>
      <c r="F149" s="9"/>
      <c r="G149" s="9"/>
      <c r="H149" s="9"/>
      <c r="I149" s="9"/>
    </row>
    <row r="150" spans="1:9" s="10" customFormat="1" ht="20.25" x14ac:dyDescent="0.3">
      <c r="A150" s="9"/>
      <c r="B150" s="36"/>
      <c r="C150" s="9"/>
      <c r="D150" s="9"/>
      <c r="E150" s="9"/>
      <c r="F150" s="9"/>
      <c r="G150" s="9"/>
      <c r="H150" s="9"/>
      <c r="I150" s="9"/>
    </row>
    <row r="151" spans="1:9" s="10" customFormat="1" ht="20.25" x14ac:dyDescent="0.3">
      <c r="A151" s="9"/>
      <c r="B151" s="36"/>
      <c r="C151" s="9"/>
      <c r="D151" s="9"/>
      <c r="E151" s="9"/>
      <c r="F151" s="9"/>
      <c r="G151" s="9"/>
      <c r="H151" s="9"/>
      <c r="I151" s="9"/>
    </row>
    <row r="152" spans="1:9" s="10" customFormat="1" ht="20.25" x14ac:dyDescent="0.3">
      <c r="A152" s="9"/>
      <c r="B152" s="20"/>
      <c r="C152" s="9"/>
      <c r="D152" s="9"/>
      <c r="E152" s="9"/>
      <c r="F152" s="9"/>
      <c r="G152" s="9"/>
      <c r="H152" s="9"/>
      <c r="I152" s="9"/>
    </row>
    <row r="153" spans="1:9" s="10" customFormat="1" ht="23.25" x14ac:dyDescent="0.35">
      <c r="A153" s="46" t="s">
        <v>0</v>
      </c>
      <c r="B153" s="46"/>
      <c r="C153" s="46"/>
      <c r="D153" s="46"/>
      <c r="E153" s="46"/>
      <c r="F153" s="46"/>
      <c r="G153" s="9"/>
      <c r="H153" s="9"/>
      <c r="I153" s="9"/>
    </row>
    <row r="154" spans="1:9" s="10" customFormat="1" ht="23.25" x14ac:dyDescent="0.35">
      <c r="A154" s="46" t="s">
        <v>40</v>
      </c>
      <c r="B154" s="46"/>
      <c r="C154" s="46"/>
      <c r="D154" s="46"/>
      <c r="E154" s="46"/>
      <c r="F154" s="46"/>
      <c r="G154" s="9"/>
      <c r="H154" s="9"/>
      <c r="I154" s="9"/>
    </row>
    <row r="155" spans="1:9" s="10" customFormat="1" ht="23.25" x14ac:dyDescent="0.35">
      <c r="A155" s="46" t="s">
        <v>87</v>
      </c>
      <c r="B155" s="46"/>
      <c r="C155" s="46"/>
      <c r="D155" s="46"/>
      <c r="E155" s="46"/>
      <c r="F155" s="46"/>
      <c r="G155" s="9"/>
      <c r="H155" s="9"/>
      <c r="I155" s="9"/>
    </row>
    <row r="156" spans="1:9" s="10" customFormat="1" ht="23.25" x14ac:dyDescent="0.35">
      <c r="A156" s="46" t="str">
        <f>A118</f>
        <v>ไตรมาสที่ 1 ตั้งแต่เดือนตุลาคม ถึงเดือน  ธันวาคม 2563</v>
      </c>
      <c r="B156" s="46"/>
      <c r="C156" s="46"/>
      <c r="D156" s="46"/>
      <c r="E156" s="46"/>
      <c r="F156" s="46"/>
      <c r="G156" s="9"/>
      <c r="H156" s="9"/>
      <c r="I156" s="9"/>
    </row>
    <row r="157" spans="1:9" s="10" customFormat="1" ht="20.25" x14ac:dyDescent="0.3">
      <c r="A157" s="9"/>
      <c r="B157" s="9"/>
      <c r="C157" s="9"/>
      <c r="D157" s="9"/>
      <c r="E157" s="9"/>
      <c r="F157" s="9"/>
      <c r="G157" s="9"/>
      <c r="H157" s="9"/>
      <c r="I157" s="9"/>
    </row>
    <row r="158" spans="1:9" s="10" customFormat="1" ht="20.25" x14ac:dyDescent="0.3">
      <c r="A158" s="47" t="s">
        <v>2</v>
      </c>
      <c r="B158" s="47" t="s">
        <v>3</v>
      </c>
      <c r="C158" s="48" t="s">
        <v>49</v>
      </c>
      <c r="D158" s="48"/>
      <c r="E158" s="48"/>
      <c r="F158" s="48"/>
      <c r="G158" s="9"/>
      <c r="H158" s="9"/>
      <c r="I158" s="9"/>
    </row>
    <row r="159" spans="1:9" s="10" customFormat="1" ht="20.25" x14ac:dyDescent="0.3">
      <c r="A159" s="47"/>
      <c r="B159" s="47"/>
      <c r="C159" s="11" t="s">
        <v>5</v>
      </c>
      <c r="D159" s="11" t="s">
        <v>6</v>
      </c>
      <c r="E159" s="12" t="s">
        <v>7</v>
      </c>
      <c r="F159" s="11" t="s">
        <v>8</v>
      </c>
      <c r="G159" s="9"/>
      <c r="H159" s="9"/>
      <c r="I159" s="9"/>
    </row>
    <row r="160" spans="1:9" s="10" customFormat="1" ht="20.25" x14ac:dyDescent="0.3">
      <c r="A160" s="16">
        <v>1</v>
      </c>
      <c r="B160" s="14" t="s">
        <v>9</v>
      </c>
      <c r="C160" s="21">
        <f>SUM(D160:F160)</f>
        <v>0</v>
      </c>
      <c r="D160" s="21"/>
      <c r="E160" s="21"/>
      <c r="F160" s="21"/>
      <c r="G160" s="9"/>
      <c r="H160" s="9"/>
      <c r="I160" s="9"/>
    </row>
    <row r="161" spans="1:9" s="10" customFormat="1" ht="20.25" x14ac:dyDescent="0.3">
      <c r="A161" s="16">
        <v>2</v>
      </c>
      <c r="B161" s="14" t="s">
        <v>10</v>
      </c>
      <c r="C161" s="21">
        <f t="shared" ref="C161:C170" si="4">SUM(D161:F161)</f>
        <v>0</v>
      </c>
      <c r="D161" s="21"/>
      <c r="E161" s="21"/>
      <c r="F161" s="21"/>
      <c r="G161" s="9"/>
      <c r="H161" s="9"/>
      <c r="I161" s="9"/>
    </row>
    <row r="162" spans="1:9" s="10" customFormat="1" ht="20.25" x14ac:dyDescent="0.3">
      <c r="A162" s="16">
        <v>3</v>
      </c>
      <c r="B162" s="14" t="s">
        <v>11</v>
      </c>
      <c r="C162" s="27">
        <f t="shared" si="4"/>
        <v>180000</v>
      </c>
      <c r="D162" s="27">
        <v>60000</v>
      </c>
      <c r="E162" s="27">
        <v>60000</v>
      </c>
      <c r="F162" s="27">
        <v>60000</v>
      </c>
      <c r="G162" s="9"/>
      <c r="H162" s="9"/>
      <c r="I162" s="9"/>
    </row>
    <row r="163" spans="1:9" s="10" customFormat="1" ht="20.25" x14ac:dyDescent="0.3">
      <c r="A163" s="16">
        <v>4</v>
      </c>
      <c r="B163" s="14" t="s">
        <v>12</v>
      </c>
      <c r="C163" s="21">
        <f t="shared" si="4"/>
        <v>27000</v>
      </c>
      <c r="D163" s="21">
        <v>9000</v>
      </c>
      <c r="E163" s="21">
        <v>9000</v>
      </c>
      <c r="F163" s="21">
        <v>9000</v>
      </c>
      <c r="G163" s="9"/>
      <c r="H163" s="9"/>
      <c r="I163" s="9"/>
    </row>
    <row r="164" spans="1:9" s="10" customFormat="1" ht="20.25" x14ac:dyDescent="0.3">
      <c r="A164" s="16">
        <v>5</v>
      </c>
      <c r="B164" s="14" t="s">
        <v>13</v>
      </c>
      <c r="C164" s="21">
        <f t="shared" si="4"/>
        <v>37000</v>
      </c>
      <c r="D164" s="21">
        <v>0</v>
      </c>
      <c r="E164" s="21">
        <v>12000</v>
      </c>
      <c r="F164" s="21">
        <v>25000</v>
      </c>
      <c r="G164" s="9"/>
      <c r="H164" s="9"/>
      <c r="I164" s="9"/>
    </row>
    <row r="165" spans="1:9" s="10" customFormat="1" ht="20.25" x14ac:dyDescent="0.3">
      <c r="A165" s="16">
        <v>6</v>
      </c>
      <c r="B165" s="14" t="s">
        <v>14</v>
      </c>
      <c r="C165" s="21">
        <f t="shared" si="4"/>
        <v>6000</v>
      </c>
      <c r="D165" s="21">
        <v>0</v>
      </c>
      <c r="E165" s="21">
        <v>5000</v>
      </c>
      <c r="F165" s="21">
        <v>1000</v>
      </c>
      <c r="G165" s="9"/>
      <c r="H165" s="9"/>
      <c r="I165" s="9"/>
    </row>
    <row r="166" spans="1:9" s="10" customFormat="1" ht="20.25" x14ac:dyDescent="0.3">
      <c r="A166" s="16">
        <v>7</v>
      </c>
      <c r="B166" s="14" t="s">
        <v>15</v>
      </c>
      <c r="C166" s="21">
        <f t="shared" si="4"/>
        <v>0</v>
      </c>
      <c r="D166" s="21">
        <v>0</v>
      </c>
      <c r="E166" s="21">
        <v>0</v>
      </c>
      <c r="F166" s="21">
        <v>0</v>
      </c>
      <c r="G166" s="9"/>
      <c r="H166" s="9"/>
      <c r="I166" s="9"/>
    </row>
    <row r="167" spans="1:9" s="10" customFormat="1" ht="20.25" x14ac:dyDescent="0.3">
      <c r="A167" s="16">
        <v>8</v>
      </c>
      <c r="B167" s="14" t="s">
        <v>16</v>
      </c>
      <c r="C167" s="21">
        <f t="shared" si="4"/>
        <v>0</v>
      </c>
      <c r="D167" s="21">
        <v>0</v>
      </c>
      <c r="E167" s="21">
        <v>0</v>
      </c>
      <c r="F167" s="21">
        <v>0</v>
      </c>
      <c r="G167" s="9"/>
      <c r="H167" s="9"/>
      <c r="I167" s="9"/>
    </row>
    <row r="168" spans="1:9" s="10" customFormat="1" ht="20.25" x14ac:dyDescent="0.3">
      <c r="A168" s="16">
        <v>9</v>
      </c>
      <c r="B168" s="14" t="s">
        <v>17</v>
      </c>
      <c r="C168" s="21">
        <f t="shared" si="4"/>
        <v>0</v>
      </c>
      <c r="D168" s="21">
        <v>0</v>
      </c>
      <c r="E168" s="21">
        <v>0</v>
      </c>
      <c r="F168" s="21">
        <v>0</v>
      </c>
      <c r="G168" s="9"/>
      <c r="H168" s="9"/>
      <c r="I168" s="9"/>
    </row>
    <row r="169" spans="1:9" s="10" customFormat="1" ht="20.25" x14ac:dyDescent="0.3">
      <c r="A169" s="16">
        <v>10</v>
      </c>
      <c r="B169" s="14" t="s">
        <v>18</v>
      </c>
      <c r="C169" s="21">
        <f t="shared" si="4"/>
        <v>0</v>
      </c>
      <c r="D169" s="21">
        <v>0</v>
      </c>
      <c r="E169" s="21">
        <v>0</v>
      </c>
      <c r="F169" s="21">
        <v>0</v>
      </c>
      <c r="G169" s="9"/>
      <c r="H169" s="9"/>
      <c r="I169" s="9"/>
    </row>
    <row r="170" spans="1:9" s="10" customFormat="1" ht="20.25" x14ac:dyDescent="0.3">
      <c r="A170" s="43" t="s">
        <v>5</v>
      </c>
      <c r="B170" s="43"/>
      <c r="C170" s="21">
        <f t="shared" si="4"/>
        <v>250000</v>
      </c>
      <c r="D170" s="21">
        <f>SUM(D162:D169)</f>
        <v>69000</v>
      </c>
      <c r="E170" s="21">
        <f>SUM(E162:E169)</f>
        <v>86000</v>
      </c>
      <c r="F170" s="21">
        <f>SUM(F162:F169)</f>
        <v>95000</v>
      </c>
      <c r="G170" s="9"/>
      <c r="H170" s="9"/>
      <c r="I170" s="9"/>
    </row>
    <row r="171" spans="1:9" s="10" customFormat="1" ht="20.25" x14ac:dyDescent="0.3">
      <c r="A171" s="9"/>
      <c r="B171" s="9"/>
      <c r="C171" s="9"/>
      <c r="D171" s="9"/>
      <c r="E171" s="9"/>
      <c r="F171" s="9"/>
      <c r="G171" s="9"/>
      <c r="H171" s="9"/>
      <c r="I171" s="9"/>
    </row>
    <row r="172" spans="1:9" s="10" customFormat="1" ht="20.25" x14ac:dyDescent="0.3">
      <c r="A172" s="9" t="s">
        <v>19</v>
      </c>
      <c r="B172" s="9"/>
      <c r="C172" s="9"/>
      <c r="D172" s="9"/>
      <c r="E172" s="9"/>
      <c r="F172" s="9"/>
      <c r="G172" s="9"/>
      <c r="H172" s="9"/>
      <c r="I172" s="9"/>
    </row>
    <row r="173" spans="1:9" s="10" customFormat="1" ht="20.25" x14ac:dyDescent="0.3">
      <c r="A173" s="9"/>
      <c r="B173" s="9" t="s">
        <v>20</v>
      </c>
      <c r="C173" s="9"/>
      <c r="D173" s="9"/>
      <c r="E173" s="9"/>
      <c r="F173" s="9"/>
      <c r="G173" s="9"/>
      <c r="H173" s="9"/>
      <c r="I173" s="9"/>
    </row>
    <row r="174" spans="1:9" s="10" customFormat="1" ht="20.25" x14ac:dyDescent="0.3">
      <c r="A174" s="9"/>
      <c r="B174" s="9" t="s">
        <v>20</v>
      </c>
      <c r="C174" s="9"/>
      <c r="D174" s="9"/>
      <c r="E174" s="9"/>
      <c r="F174" s="9"/>
      <c r="G174" s="9"/>
      <c r="H174" s="9"/>
      <c r="I174" s="9"/>
    </row>
    <row r="175" spans="1:9" s="10" customFormat="1" ht="20.25" x14ac:dyDescent="0.3">
      <c r="A175" s="9"/>
      <c r="B175" s="9"/>
      <c r="C175" s="9"/>
      <c r="D175" s="9"/>
      <c r="E175" s="9"/>
      <c r="F175" s="9"/>
      <c r="G175" s="9"/>
      <c r="H175" s="9"/>
      <c r="I175" s="9"/>
    </row>
    <row r="176" spans="1:9" s="10" customFormat="1" ht="20.25" x14ac:dyDescent="0.3">
      <c r="A176" s="9"/>
      <c r="B176" s="9" t="s">
        <v>21</v>
      </c>
      <c r="C176" s="9"/>
      <c r="D176" s="9" t="s">
        <v>22</v>
      </c>
      <c r="E176" s="9"/>
      <c r="F176" s="9"/>
      <c r="G176" s="9"/>
      <c r="H176" s="9"/>
      <c r="I176" s="9"/>
    </row>
    <row r="177" spans="1:9" s="10" customFormat="1" ht="20.25" x14ac:dyDescent="0.3">
      <c r="A177" s="9"/>
      <c r="B177" s="20" t="s">
        <v>41</v>
      </c>
      <c r="C177" s="9"/>
      <c r="D177" s="44" t="s">
        <v>25</v>
      </c>
      <c r="E177" s="44"/>
      <c r="F177" s="9"/>
      <c r="G177" s="9"/>
      <c r="H177" s="9"/>
      <c r="I177" s="9"/>
    </row>
    <row r="178" spans="1:9" s="10" customFormat="1" ht="20.25" x14ac:dyDescent="0.3">
      <c r="A178" s="9"/>
      <c r="B178" s="20" t="s">
        <v>42</v>
      </c>
      <c r="C178" s="9"/>
      <c r="D178" s="9" t="s">
        <v>23</v>
      </c>
      <c r="E178" s="9"/>
      <c r="F178" s="9"/>
      <c r="G178" s="9"/>
      <c r="H178" s="9"/>
      <c r="I178" s="9"/>
    </row>
    <row r="179" spans="1:9" s="10" customFormat="1" ht="20.25" x14ac:dyDescent="0.3">
      <c r="A179" s="9"/>
      <c r="B179" s="9"/>
      <c r="C179" s="9"/>
      <c r="D179" s="9"/>
      <c r="E179" s="9"/>
      <c r="F179" s="9"/>
      <c r="G179" s="9"/>
      <c r="H179" s="9"/>
      <c r="I179" s="9"/>
    </row>
    <row r="180" spans="1:9" s="10" customFormat="1" ht="20.25" x14ac:dyDescent="0.3">
      <c r="A180" s="9"/>
      <c r="B180" s="9"/>
      <c r="C180" s="9"/>
      <c r="D180" s="9"/>
      <c r="E180" s="9"/>
      <c r="F180" s="9"/>
      <c r="G180" s="9"/>
      <c r="H180" s="9"/>
      <c r="I180" s="9"/>
    </row>
    <row r="181" spans="1:9" s="10" customFormat="1" ht="20.25" x14ac:dyDescent="0.3">
      <c r="A181" s="9"/>
      <c r="B181" s="9"/>
      <c r="C181" s="9"/>
      <c r="D181" s="9"/>
      <c r="E181" s="9"/>
      <c r="F181" s="9"/>
      <c r="G181" s="9"/>
      <c r="H181" s="9"/>
      <c r="I181" s="9"/>
    </row>
    <row r="182" spans="1:9" s="10" customFormat="1" ht="20.25" x14ac:dyDescent="0.3">
      <c r="A182" s="9"/>
      <c r="B182" s="9"/>
      <c r="C182" s="9"/>
      <c r="D182" s="9"/>
      <c r="E182" s="9"/>
      <c r="F182" s="9"/>
      <c r="G182" s="9"/>
      <c r="H182" s="9"/>
      <c r="I182" s="9"/>
    </row>
    <row r="183" spans="1:9" s="10" customFormat="1" ht="20.25" x14ac:dyDescent="0.3">
      <c r="A183" s="9"/>
      <c r="B183" s="9"/>
      <c r="C183" s="9"/>
      <c r="D183" s="9"/>
      <c r="E183" s="9"/>
      <c r="F183" s="9"/>
      <c r="G183" s="9"/>
      <c r="H183" s="9"/>
      <c r="I183" s="9"/>
    </row>
    <row r="184" spans="1:9" s="10" customFormat="1" ht="20.25" x14ac:dyDescent="0.3">
      <c r="A184" s="9"/>
      <c r="B184" s="9"/>
      <c r="C184" s="9"/>
      <c r="D184" s="9"/>
      <c r="E184" s="9"/>
      <c r="F184" s="9"/>
      <c r="G184" s="9"/>
      <c r="H184" s="9"/>
      <c r="I184" s="9"/>
    </row>
    <row r="185" spans="1:9" s="10" customFormat="1" ht="20.25" x14ac:dyDescent="0.3">
      <c r="A185" s="9"/>
      <c r="B185" s="9"/>
      <c r="C185" s="9"/>
      <c r="D185" s="9"/>
      <c r="E185" s="9"/>
      <c r="F185" s="9"/>
      <c r="G185" s="9"/>
      <c r="H185" s="9"/>
      <c r="I185" s="9"/>
    </row>
    <row r="186" spans="1:9" s="10" customFormat="1" ht="20.25" x14ac:dyDescent="0.3">
      <c r="A186" s="9"/>
      <c r="B186" s="9"/>
      <c r="C186" s="9"/>
      <c r="D186" s="9"/>
      <c r="E186" s="9"/>
      <c r="F186" s="9"/>
      <c r="G186" s="9"/>
      <c r="H186" s="9"/>
      <c r="I186" s="9"/>
    </row>
    <row r="187" spans="1:9" s="10" customFormat="1" ht="20.25" x14ac:dyDescent="0.3">
      <c r="A187" s="9"/>
      <c r="B187" s="9"/>
      <c r="C187" s="9"/>
      <c r="D187" s="9"/>
      <c r="E187" s="9"/>
      <c r="F187" s="9"/>
      <c r="G187" s="9"/>
      <c r="H187" s="9"/>
      <c r="I187" s="9"/>
    </row>
    <row r="188" spans="1:9" s="10" customFormat="1" ht="20.25" x14ac:dyDescent="0.3">
      <c r="A188" s="9"/>
      <c r="B188" s="9"/>
      <c r="C188" s="9"/>
      <c r="D188" s="9"/>
      <c r="E188" s="9"/>
      <c r="F188" s="9"/>
      <c r="G188" s="9"/>
      <c r="H188" s="9"/>
      <c r="I188" s="9"/>
    </row>
    <row r="189" spans="1:9" s="10" customFormat="1" ht="20.25" x14ac:dyDescent="0.3">
      <c r="A189" s="9"/>
      <c r="B189" s="9"/>
      <c r="C189" s="9"/>
      <c r="D189" s="9"/>
      <c r="E189" s="9"/>
      <c r="F189" s="9"/>
      <c r="G189" s="9"/>
      <c r="H189" s="9"/>
      <c r="I189" s="9"/>
    </row>
    <row r="190" spans="1:9" s="10" customFormat="1" ht="20.25" x14ac:dyDescent="0.3">
      <c r="A190" s="9"/>
      <c r="B190" s="9"/>
      <c r="C190" s="9"/>
      <c r="D190" s="9"/>
      <c r="E190" s="9"/>
      <c r="F190" s="9"/>
      <c r="G190" s="9"/>
      <c r="H190" s="9"/>
      <c r="I190" s="9"/>
    </row>
    <row r="191" spans="1:9" s="10" customFormat="1" ht="20.25" x14ac:dyDescent="0.3">
      <c r="A191" s="9"/>
      <c r="B191" s="9"/>
      <c r="C191" s="9"/>
      <c r="D191" s="9"/>
      <c r="E191" s="9"/>
      <c r="F191" s="9"/>
      <c r="G191" s="9"/>
      <c r="H191" s="9"/>
      <c r="I191" s="9"/>
    </row>
    <row r="192" spans="1:9" s="10" customFormat="1" ht="20.25" x14ac:dyDescent="0.3">
      <c r="A192" s="9"/>
      <c r="B192" s="9"/>
      <c r="C192" s="9"/>
      <c r="D192" s="9"/>
      <c r="E192" s="9"/>
      <c r="F192" s="9"/>
      <c r="G192" s="9"/>
      <c r="H192" s="9"/>
      <c r="I192" s="9"/>
    </row>
    <row r="193" spans="1:9" s="10" customFormat="1" ht="20.25" x14ac:dyDescent="0.3">
      <c r="A193" s="9"/>
      <c r="B193" s="9"/>
      <c r="C193" s="9"/>
      <c r="D193" s="9"/>
      <c r="E193" s="9"/>
      <c r="F193" s="9"/>
      <c r="G193" s="9"/>
      <c r="H193" s="9"/>
      <c r="I193" s="9"/>
    </row>
    <row r="194" spans="1:9" s="10" customFormat="1" ht="20.25" x14ac:dyDescent="0.3">
      <c r="A194" s="9"/>
      <c r="B194" s="9"/>
      <c r="C194" s="9"/>
      <c r="D194" s="9"/>
      <c r="E194" s="9"/>
      <c r="F194" s="9"/>
      <c r="G194" s="9"/>
      <c r="H194" s="9"/>
      <c r="I194" s="9"/>
    </row>
    <row r="195" spans="1:9" s="10" customFormat="1" ht="20.25" x14ac:dyDescent="0.3">
      <c r="A195" s="9"/>
      <c r="B195" s="9"/>
      <c r="C195" s="9"/>
      <c r="D195" s="9"/>
      <c r="E195" s="9"/>
      <c r="F195" s="9"/>
      <c r="G195" s="9"/>
      <c r="H195" s="9"/>
      <c r="I195" s="9"/>
    </row>
    <row r="196" spans="1:9" s="10" customFormat="1" ht="20.25" x14ac:dyDescent="0.3">
      <c r="A196" s="9"/>
      <c r="B196" s="9"/>
      <c r="C196" s="9"/>
      <c r="D196" s="9"/>
      <c r="E196" s="9"/>
      <c r="F196" s="9"/>
      <c r="G196" s="9"/>
      <c r="H196" s="9"/>
      <c r="I196" s="9"/>
    </row>
    <row r="197" spans="1:9" s="10" customFormat="1" ht="20.25" x14ac:dyDescent="0.3">
      <c r="A197" s="9"/>
      <c r="B197" s="9"/>
      <c r="C197" s="9"/>
      <c r="D197" s="9"/>
      <c r="E197" s="9"/>
      <c r="F197" s="9"/>
      <c r="G197" s="9"/>
      <c r="H197" s="9"/>
      <c r="I197" s="9"/>
    </row>
    <row r="198" spans="1:9" s="10" customFormat="1" ht="20.25" x14ac:dyDescent="0.3">
      <c r="A198" s="9"/>
      <c r="B198" s="9"/>
      <c r="C198" s="9"/>
      <c r="D198" s="9"/>
      <c r="E198" s="9"/>
      <c r="F198" s="9"/>
      <c r="G198" s="9"/>
      <c r="H198" s="9"/>
      <c r="I198" s="9"/>
    </row>
    <row r="199" spans="1:9" s="10" customFormat="1" ht="20.25" x14ac:dyDescent="0.3">
      <c r="A199" s="9"/>
      <c r="B199" s="9"/>
      <c r="C199" s="9"/>
      <c r="D199" s="9"/>
      <c r="E199" s="9"/>
      <c r="F199" s="9"/>
      <c r="G199" s="9"/>
      <c r="H199" s="9"/>
      <c r="I199" s="9"/>
    </row>
    <row r="200" spans="1:9" s="10" customFormat="1" ht="20.25" x14ac:dyDescent="0.3">
      <c r="A200" s="9"/>
      <c r="B200" s="9"/>
      <c r="C200" s="9"/>
      <c r="D200" s="9"/>
      <c r="E200" s="9"/>
      <c r="F200" s="9"/>
      <c r="G200" s="9"/>
      <c r="H200" s="9"/>
      <c r="I200" s="9"/>
    </row>
    <row r="201" spans="1:9" s="10" customFormat="1" ht="20.25" x14ac:dyDescent="0.3">
      <c r="A201" s="9"/>
      <c r="B201" s="9"/>
      <c r="C201" s="9"/>
      <c r="D201" s="9"/>
      <c r="E201" s="9"/>
      <c r="F201" s="9"/>
      <c r="G201" s="9"/>
      <c r="H201" s="9"/>
      <c r="I201" s="9"/>
    </row>
    <row r="202" spans="1:9" s="10" customFormat="1" ht="20.25" x14ac:dyDescent="0.3">
      <c r="A202" s="9"/>
      <c r="B202" s="9"/>
      <c r="C202" s="9"/>
      <c r="D202" s="9"/>
      <c r="E202" s="9"/>
      <c r="F202" s="9"/>
      <c r="G202" s="9"/>
      <c r="H202" s="9"/>
      <c r="I202" s="9"/>
    </row>
    <row r="203" spans="1:9" s="10" customFormat="1" ht="20.25" x14ac:dyDescent="0.3">
      <c r="A203" s="9"/>
      <c r="B203" s="9"/>
      <c r="C203" s="9"/>
      <c r="D203" s="9"/>
      <c r="E203" s="9"/>
      <c r="F203" s="9"/>
      <c r="G203" s="9"/>
      <c r="H203" s="9"/>
      <c r="I203" s="9"/>
    </row>
    <row r="204" spans="1:9" s="10" customFormat="1" ht="20.25" x14ac:dyDescent="0.3">
      <c r="A204" s="9"/>
      <c r="B204" s="9"/>
      <c r="C204" s="9"/>
      <c r="D204" s="9"/>
      <c r="E204" s="9"/>
      <c r="F204" s="9"/>
      <c r="G204" s="9"/>
      <c r="H204" s="9"/>
      <c r="I204" s="9"/>
    </row>
    <row r="205" spans="1:9" s="10" customFormat="1" ht="20.25" x14ac:dyDescent="0.3">
      <c r="A205" s="9"/>
      <c r="B205" s="9"/>
      <c r="C205" s="9"/>
      <c r="D205" s="9"/>
      <c r="E205" s="9"/>
      <c r="F205" s="9"/>
      <c r="G205" s="9"/>
      <c r="H205" s="9"/>
      <c r="I205" s="9"/>
    </row>
    <row r="206" spans="1:9" s="10" customFormat="1" ht="20.25" x14ac:dyDescent="0.3">
      <c r="A206" s="9"/>
      <c r="B206" s="9"/>
      <c r="C206" s="9"/>
      <c r="D206" s="9"/>
      <c r="E206" s="9"/>
      <c r="F206" s="9"/>
      <c r="G206" s="9"/>
      <c r="H206" s="9"/>
      <c r="I206" s="9"/>
    </row>
    <row r="207" spans="1:9" s="10" customFormat="1" ht="20.25" x14ac:dyDescent="0.3">
      <c r="A207" s="9"/>
      <c r="B207" s="9"/>
      <c r="C207" s="9"/>
      <c r="D207" s="9"/>
      <c r="E207" s="9"/>
      <c r="F207" s="9"/>
      <c r="G207" s="9"/>
      <c r="H207" s="9"/>
      <c r="I207" s="9"/>
    </row>
    <row r="208" spans="1:9" s="10" customFormat="1" ht="20.25" x14ac:dyDescent="0.3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" x14ac:dyDescent="0.55000000000000004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24" x14ac:dyDescent="0.55000000000000004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24" x14ac:dyDescent="0.55000000000000004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24" x14ac:dyDescent="0.55000000000000004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24" x14ac:dyDescent="0.55000000000000004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24" x14ac:dyDescent="0.55000000000000004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24" x14ac:dyDescent="0.55000000000000004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24" x14ac:dyDescent="0.55000000000000004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24" x14ac:dyDescent="0.55000000000000004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24" x14ac:dyDescent="0.55000000000000004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24" x14ac:dyDescent="0.55000000000000004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24" x14ac:dyDescent="0.55000000000000004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24" x14ac:dyDescent="0.55000000000000004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24" x14ac:dyDescent="0.55000000000000004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24" x14ac:dyDescent="0.55000000000000004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24" x14ac:dyDescent="0.55000000000000004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24" x14ac:dyDescent="0.55000000000000004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24" x14ac:dyDescent="0.55000000000000004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24" x14ac:dyDescent="0.55000000000000004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24" x14ac:dyDescent="0.55000000000000004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24" x14ac:dyDescent="0.55000000000000004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24" x14ac:dyDescent="0.55000000000000004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24" x14ac:dyDescent="0.55000000000000004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24" x14ac:dyDescent="0.55000000000000004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24" x14ac:dyDescent="0.55000000000000004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24" x14ac:dyDescent="0.55000000000000004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24" x14ac:dyDescent="0.55000000000000004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24" x14ac:dyDescent="0.55000000000000004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24" x14ac:dyDescent="0.55000000000000004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24" x14ac:dyDescent="0.55000000000000004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24" x14ac:dyDescent="0.55000000000000004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24" x14ac:dyDescent="0.55000000000000004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24" x14ac:dyDescent="0.55000000000000004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24" x14ac:dyDescent="0.55000000000000004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4" x14ac:dyDescent="0.55000000000000004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" x14ac:dyDescent="0.55000000000000004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24" x14ac:dyDescent="0.55000000000000004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24" x14ac:dyDescent="0.55000000000000004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24" x14ac:dyDescent="0.55000000000000004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24" x14ac:dyDescent="0.55000000000000004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24" x14ac:dyDescent="0.55000000000000004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24" x14ac:dyDescent="0.55000000000000004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24" x14ac:dyDescent="0.55000000000000004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24" x14ac:dyDescent="0.55000000000000004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24" x14ac:dyDescent="0.55000000000000004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24" x14ac:dyDescent="0.55000000000000004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24" x14ac:dyDescent="0.55000000000000004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24" x14ac:dyDescent="0.55000000000000004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24" x14ac:dyDescent="0.55000000000000004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24" x14ac:dyDescent="0.55000000000000004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24" x14ac:dyDescent="0.55000000000000004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24" x14ac:dyDescent="0.55000000000000004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24" x14ac:dyDescent="0.55000000000000004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24" x14ac:dyDescent="0.55000000000000004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24" x14ac:dyDescent="0.55000000000000004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24" x14ac:dyDescent="0.55000000000000004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24" x14ac:dyDescent="0.55000000000000004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24" x14ac:dyDescent="0.55000000000000004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24" x14ac:dyDescent="0.55000000000000004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24" x14ac:dyDescent="0.55000000000000004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24" x14ac:dyDescent="0.55000000000000004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24" x14ac:dyDescent="0.55000000000000004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24" x14ac:dyDescent="0.55000000000000004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24" x14ac:dyDescent="0.55000000000000004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24" x14ac:dyDescent="0.55000000000000004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4" x14ac:dyDescent="0.55000000000000004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24" x14ac:dyDescent="0.55000000000000004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24" x14ac:dyDescent="0.55000000000000004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24" x14ac:dyDescent="0.55000000000000004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24" x14ac:dyDescent="0.55000000000000004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24" x14ac:dyDescent="0.55000000000000004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24" x14ac:dyDescent="0.55000000000000004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24" x14ac:dyDescent="0.55000000000000004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24" x14ac:dyDescent="0.55000000000000004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24" x14ac:dyDescent="0.55000000000000004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24" x14ac:dyDescent="0.55000000000000004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24" x14ac:dyDescent="0.55000000000000004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24" x14ac:dyDescent="0.55000000000000004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24" x14ac:dyDescent="0.55000000000000004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24" x14ac:dyDescent="0.55000000000000004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24" x14ac:dyDescent="0.55000000000000004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24" x14ac:dyDescent="0.55000000000000004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24" x14ac:dyDescent="0.55000000000000004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24" x14ac:dyDescent="0.55000000000000004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24" x14ac:dyDescent="0.55000000000000004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24" x14ac:dyDescent="0.55000000000000004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24" x14ac:dyDescent="0.55000000000000004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24" x14ac:dyDescent="0.55000000000000004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24" x14ac:dyDescent="0.55000000000000004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24" x14ac:dyDescent="0.55000000000000004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24" x14ac:dyDescent="0.55000000000000004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24" x14ac:dyDescent="0.55000000000000004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24" x14ac:dyDescent="0.55000000000000004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24" x14ac:dyDescent="0.55000000000000004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24" x14ac:dyDescent="0.55000000000000004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24" x14ac:dyDescent="0.55000000000000004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24" x14ac:dyDescent="0.55000000000000004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24" x14ac:dyDescent="0.55000000000000004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24" x14ac:dyDescent="0.55000000000000004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24" x14ac:dyDescent="0.55000000000000004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24" x14ac:dyDescent="0.55000000000000004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24" x14ac:dyDescent="0.55000000000000004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2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2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2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2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2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2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2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2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2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2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2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2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2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2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2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2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2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2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2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2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2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2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2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2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2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2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2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2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2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2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2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2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2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2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2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2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2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2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2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2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2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2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2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2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2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2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2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2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2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2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2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2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2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2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2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2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2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2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2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2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2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2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2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2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2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2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2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2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2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2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2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2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2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2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2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2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2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2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2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2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2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2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2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2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2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2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2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2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2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2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2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2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2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2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2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2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2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2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2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2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2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2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2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2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2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2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2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2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2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2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2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2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2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2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2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2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2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2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2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2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2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2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2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2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2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2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2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2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2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2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2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2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2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2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2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2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2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2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2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2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2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2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2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2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2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2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2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2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2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2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2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2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2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2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2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2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2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2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2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2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2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2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2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2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2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2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2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2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2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2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2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2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2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2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2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2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2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2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2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2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2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2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2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2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2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2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2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2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2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2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2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2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2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2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2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2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2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2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2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2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2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2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2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2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2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2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2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2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2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2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2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2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2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2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2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2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2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2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2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2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2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2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2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2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2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2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2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2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2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2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2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2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2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2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2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2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2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2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2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2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2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2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2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2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2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2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2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2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2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2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2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2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2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2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2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2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2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2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2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24" x14ac:dyDescent="0.55000000000000004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24" x14ac:dyDescent="0.55000000000000004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24" x14ac:dyDescent="0.55000000000000004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24" x14ac:dyDescent="0.55000000000000004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24" x14ac:dyDescent="0.55000000000000004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24" x14ac:dyDescent="0.55000000000000004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24" x14ac:dyDescent="0.55000000000000004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24" x14ac:dyDescent="0.55000000000000004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24" x14ac:dyDescent="0.55000000000000004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24" x14ac:dyDescent="0.55000000000000004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24" x14ac:dyDescent="0.55000000000000004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24" x14ac:dyDescent="0.55000000000000004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24" x14ac:dyDescent="0.55000000000000004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24" x14ac:dyDescent="0.55000000000000004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24" x14ac:dyDescent="0.55000000000000004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24" x14ac:dyDescent="0.55000000000000004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24" x14ac:dyDescent="0.55000000000000004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24" x14ac:dyDescent="0.55000000000000004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24" x14ac:dyDescent="0.55000000000000004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24" x14ac:dyDescent="0.55000000000000004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24" x14ac:dyDescent="0.55000000000000004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24" x14ac:dyDescent="0.55000000000000004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24" x14ac:dyDescent="0.55000000000000004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24" x14ac:dyDescent="0.55000000000000004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24" x14ac:dyDescent="0.55000000000000004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24" x14ac:dyDescent="0.55000000000000004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24" x14ac:dyDescent="0.55000000000000004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24" x14ac:dyDescent="0.55000000000000004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24" x14ac:dyDescent="0.55000000000000004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24" x14ac:dyDescent="0.55000000000000004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24" x14ac:dyDescent="0.55000000000000004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24" x14ac:dyDescent="0.55000000000000004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24" x14ac:dyDescent="0.55000000000000004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24" x14ac:dyDescent="0.55000000000000004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24" x14ac:dyDescent="0.55000000000000004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24" x14ac:dyDescent="0.55000000000000004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24" x14ac:dyDescent="0.55000000000000004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24" x14ac:dyDescent="0.55000000000000004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24" x14ac:dyDescent="0.55000000000000004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4" x14ac:dyDescent="0.55000000000000004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24" x14ac:dyDescent="0.55000000000000004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24" x14ac:dyDescent="0.55000000000000004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24" x14ac:dyDescent="0.55000000000000004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24" x14ac:dyDescent="0.55000000000000004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24" x14ac:dyDescent="0.55000000000000004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24" x14ac:dyDescent="0.55000000000000004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24" x14ac:dyDescent="0.55000000000000004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24" x14ac:dyDescent="0.55000000000000004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24" x14ac:dyDescent="0.55000000000000004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24" x14ac:dyDescent="0.55000000000000004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24" x14ac:dyDescent="0.55000000000000004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24" x14ac:dyDescent="0.55000000000000004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24" x14ac:dyDescent="0.55000000000000004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24" x14ac:dyDescent="0.55000000000000004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24" x14ac:dyDescent="0.55000000000000004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24" x14ac:dyDescent="0.55000000000000004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24" x14ac:dyDescent="0.55000000000000004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24" x14ac:dyDescent="0.55000000000000004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24" x14ac:dyDescent="0.55000000000000004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24" x14ac:dyDescent="0.55000000000000004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24" x14ac:dyDescent="0.55000000000000004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24" x14ac:dyDescent="0.55000000000000004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24" x14ac:dyDescent="0.55000000000000004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24" x14ac:dyDescent="0.55000000000000004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24" x14ac:dyDescent="0.55000000000000004">
      <c r="A701" s="1"/>
      <c r="B701" s="1"/>
      <c r="C701" s="1"/>
      <c r="D701" s="1"/>
      <c r="E701" s="1"/>
      <c r="F701" s="1"/>
      <c r="G701" s="1"/>
      <c r="H701" s="1"/>
      <c r="I701" s="1"/>
    </row>
  </sheetData>
  <mergeCells count="48">
    <mergeCell ref="A1:F1"/>
    <mergeCell ref="A2:F2"/>
    <mergeCell ref="A3:F3"/>
    <mergeCell ref="A4:F4"/>
    <mergeCell ref="A6:A7"/>
    <mergeCell ref="B6:B7"/>
    <mergeCell ref="C6:F6"/>
    <mergeCell ref="A77:F77"/>
    <mergeCell ref="A18:B18"/>
    <mergeCell ref="D25:E25"/>
    <mergeCell ref="A39:F39"/>
    <mergeCell ref="A40:F40"/>
    <mergeCell ref="A41:F41"/>
    <mergeCell ref="A42:F42"/>
    <mergeCell ref="A44:A45"/>
    <mergeCell ref="B44:B45"/>
    <mergeCell ref="C44:F44"/>
    <mergeCell ref="A56:B56"/>
    <mergeCell ref="D63:E63"/>
    <mergeCell ref="A78:F78"/>
    <mergeCell ref="A79:F79"/>
    <mergeCell ref="A80:F80"/>
    <mergeCell ref="A82:A83"/>
    <mergeCell ref="B82:B83"/>
    <mergeCell ref="C82:F82"/>
    <mergeCell ref="D139:E139"/>
    <mergeCell ref="A94:B94"/>
    <mergeCell ref="D101:E101"/>
    <mergeCell ref="A115:F115"/>
    <mergeCell ref="A116:F116"/>
    <mergeCell ref="A117:F117"/>
    <mergeCell ref="A118:F118"/>
    <mergeCell ref="A170:B170"/>
    <mergeCell ref="D177:E177"/>
    <mergeCell ref="B101:C101"/>
    <mergeCell ref="B100:C100"/>
    <mergeCell ref="B102:C102"/>
    <mergeCell ref="A153:F153"/>
    <mergeCell ref="A154:F154"/>
    <mergeCell ref="A155:F155"/>
    <mergeCell ref="A156:F156"/>
    <mergeCell ref="A158:A159"/>
    <mergeCell ref="B158:B159"/>
    <mergeCell ref="C158:F158"/>
    <mergeCell ref="A120:A121"/>
    <mergeCell ref="B120:B121"/>
    <mergeCell ref="C120:F120"/>
    <mergeCell ref="A132:B132"/>
  </mergeCells>
  <pageMargins left="0.51181102362204722" right="0.11811023622047245" top="0.15748031496062992" bottom="0.15748031496062992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89"/>
  <sheetViews>
    <sheetView workbookViewId="0">
      <selection activeCell="E91" sqref="E91"/>
    </sheetView>
  </sheetViews>
  <sheetFormatPr defaultRowHeight="14.25" x14ac:dyDescent="0.2"/>
  <cols>
    <col min="1" max="1" width="6.875" customWidth="1"/>
    <col min="2" max="2" width="18.25" customWidth="1"/>
    <col min="3" max="3" width="16.875" customWidth="1"/>
    <col min="4" max="4" width="15.875" customWidth="1"/>
    <col min="5" max="5" width="16.125" customWidth="1"/>
    <col min="6" max="6" width="16.375" customWidth="1"/>
  </cols>
  <sheetData>
    <row r="1" spans="1:9" s="10" customFormat="1" ht="23.25" x14ac:dyDescent="0.35">
      <c r="A1" s="46" t="s">
        <v>0</v>
      </c>
      <c r="B1" s="46"/>
      <c r="C1" s="46"/>
      <c r="D1" s="46"/>
      <c r="E1" s="46"/>
      <c r="F1" s="46"/>
      <c r="G1" s="9"/>
      <c r="H1" s="9"/>
      <c r="I1" s="9"/>
    </row>
    <row r="2" spans="1:9" s="10" customFormat="1" ht="23.25" x14ac:dyDescent="0.35">
      <c r="A2" s="46" t="s">
        <v>35</v>
      </c>
      <c r="B2" s="46"/>
      <c r="C2" s="46"/>
      <c r="D2" s="46"/>
      <c r="E2" s="46"/>
      <c r="F2" s="46"/>
      <c r="G2" s="9"/>
      <c r="H2" s="9"/>
      <c r="I2" s="9"/>
    </row>
    <row r="3" spans="1:9" s="10" customFormat="1" ht="23.25" x14ac:dyDescent="0.35">
      <c r="A3" s="46" t="str">
        <f>จ่ายจริง!A3</f>
        <v>งบประมาณรายจ่ายประจำปี พ.ศ. 2564</v>
      </c>
      <c r="B3" s="46"/>
      <c r="C3" s="46"/>
      <c r="D3" s="46"/>
      <c r="E3" s="46"/>
      <c r="F3" s="46"/>
      <c r="G3" s="9"/>
      <c r="H3" s="9"/>
      <c r="I3" s="9"/>
    </row>
    <row r="4" spans="1:9" s="10" customFormat="1" ht="23.25" x14ac:dyDescent="0.35">
      <c r="A4" s="46" t="s">
        <v>94</v>
      </c>
      <c r="B4" s="46"/>
      <c r="C4" s="46"/>
      <c r="D4" s="46"/>
      <c r="E4" s="46"/>
      <c r="F4" s="46"/>
      <c r="G4" s="9"/>
      <c r="H4" s="9"/>
      <c r="I4" s="9"/>
    </row>
    <row r="5" spans="1:9" s="10" customFormat="1" ht="20.25" x14ac:dyDescent="0.3">
      <c r="A5" s="9"/>
      <c r="B5" s="9"/>
      <c r="C5" s="9"/>
      <c r="D5" s="9"/>
      <c r="E5" s="9"/>
      <c r="F5" s="9"/>
      <c r="G5" s="9"/>
      <c r="H5" s="9"/>
      <c r="I5" s="9"/>
    </row>
    <row r="6" spans="1:9" s="10" customFormat="1" ht="20.25" x14ac:dyDescent="0.3">
      <c r="A6" s="47" t="s">
        <v>2</v>
      </c>
      <c r="B6" s="47" t="s">
        <v>3</v>
      </c>
      <c r="C6" s="48" t="s">
        <v>49</v>
      </c>
      <c r="D6" s="48"/>
      <c r="E6" s="48"/>
      <c r="F6" s="48"/>
      <c r="G6" s="9"/>
      <c r="H6" s="9"/>
      <c r="I6" s="9"/>
    </row>
    <row r="7" spans="1:9" s="10" customFormat="1" ht="20.25" x14ac:dyDescent="0.3">
      <c r="A7" s="47"/>
      <c r="B7" s="47"/>
      <c r="C7" s="32" t="s">
        <v>5</v>
      </c>
      <c r="D7" s="32" t="s">
        <v>26</v>
      </c>
      <c r="E7" s="12" t="s">
        <v>27</v>
      </c>
      <c r="F7" s="32" t="s">
        <v>28</v>
      </c>
      <c r="G7" s="9"/>
      <c r="H7" s="9"/>
      <c r="I7" s="9"/>
    </row>
    <row r="8" spans="1:9" s="10" customFormat="1" ht="20.25" x14ac:dyDescent="0.3">
      <c r="A8" s="30">
        <v>1</v>
      </c>
      <c r="B8" s="14" t="s">
        <v>9</v>
      </c>
      <c r="C8" s="21">
        <f>SUM(D8:F8)</f>
        <v>1600000</v>
      </c>
      <c r="D8" s="21">
        <v>600000</v>
      </c>
      <c r="E8" s="21">
        <v>500000</v>
      </c>
      <c r="F8" s="21">
        <v>500000</v>
      </c>
      <c r="G8" s="9"/>
      <c r="H8" s="9"/>
      <c r="I8" s="9"/>
    </row>
    <row r="9" spans="1:9" s="10" customFormat="1" ht="20.25" x14ac:dyDescent="0.3">
      <c r="A9" s="30">
        <v>2</v>
      </c>
      <c r="B9" s="14" t="s">
        <v>10</v>
      </c>
      <c r="C9" s="21">
        <f t="shared" ref="C9:C18" si="0">SUM(D9:F9)</f>
        <v>599580</v>
      </c>
      <c r="D9" s="21">
        <v>199860</v>
      </c>
      <c r="E9" s="21">
        <v>199860</v>
      </c>
      <c r="F9" s="21">
        <v>199860</v>
      </c>
      <c r="G9" s="9"/>
      <c r="H9" s="9"/>
      <c r="I9" s="9"/>
    </row>
    <row r="10" spans="1:9" s="10" customFormat="1" ht="20.25" x14ac:dyDescent="0.3">
      <c r="A10" s="30">
        <v>3</v>
      </c>
      <c r="B10" s="14" t="s">
        <v>11</v>
      </c>
      <c r="C10" s="21">
        <f t="shared" si="0"/>
        <v>780000</v>
      </c>
      <c r="D10" s="27">
        <v>260000</v>
      </c>
      <c r="E10" s="21">
        <v>260000</v>
      </c>
      <c r="F10" s="21">
        <v>260000</v>
      </c>
      <c r="G10" s="9"/>
      <c r="H10" s="9"/>
      <c r="I10" s="9"/>
    </row>
    <row r="11" spans="1:9" s="10" customFormat="1" ht="20.25" x14ac:dyDescent="0.3">
      <c r="A11" s="30">
        <v>4</v>
      </c>
      <c r="B11" s="14" t="s">
        <v>12</v>
      </c>
      <c r="C11" s="21">
        <f t="shared" si="0"/>
        <v>205000</v>
      </c>
      <c r="D11" s="21">
        <v>100000</v>
      </c>
      <c r="E11" s="21">
        <v>70000</v>
      </c>
      <c r="F11" s="21">
        <v>35000</v>
      </c>
      <c r="G11" s="9"/>
      <c r="H11" s="9"/>
      <c r="I11" s="9"/>
    </row>
    <row r="12" spans="1:9" s="10" customFormat="1" ht="20.25" x14ac:dyDescent="0.3">
      <c r="A12" s="30">
        <v>5</v>
      </c>
      <c r="B12" s="14" t="s">
        <v>13</v>
      </c>
      <c r="C12" s="21">
        <f t="shared" si="0"/>
        <v>515000</v>
      </c>
      <c r="D12" s="21">
        <v>85000</v>
      </c>
      <c r="E12" s="21">
        <v>30000</v>
      </c>
      <c r="F12" s="21">
        <v>400000</v>
      </c>
      <c r="G12" s="9"/>
      <c r="H12" s="9"/>
      <c r="I12" s="9"/>
    </row>
    <row r="13" spans="1:9" s="10" customFormat="1" ht="20.25" x14ac:dyDescent="0.3">
      <c r="A13" s="30">
        <v>6</v>
      </c>
      <c r="B13" s="14" t="s">
        <v>14</v>
      </c>
      <c r="C13" s="21">
        <f t="shared" si="0"/>
        <v>140000</v>
      </c>
      <c r="D13" s="21">
        <v>70000</v>
      </c>
      <c r="E13" s="21">
        <v>20000</v>
      </c>
      <c r="F13" s="21">
        <v>50000</v>
      </c>
      <c r="G13" s="9"/>
      <c r="H13" s="9"/>
      <c r="I13" s="9"/>
    </row>
    <row r="14" spans="1:9" s="10" customFormat="1" ht="20.25" x14ac:dyDescent="0.3">
      <c r="A14" s="30">
        <v>7</v>
      </c>
      <c r="B14" s="14" t="s">
        <v>15</v>
      </c>
      <c r="C14" s="21">
        <f t="shared" si="0"/>
        <v>50000</v>
      </c>
      <c r="D14" s="21">
        <v>25000</v>
      </c>
      <c r="E14" s="21">
        <v>10000</v>
      </c>
      <c r="F14" s="21">
        <v>15000</v>
      </c>
      <c r="G14" s="9"/>
      <c r="H14" s="9"/>
      <c r="I14" s="9"/>
    </row>
    <row r="15" spans="1:9" s="10" customFormat="1" ht="20.25" x14ac:dyDescent="0.3">
      <c r="A15" s="30">
        <v>8</v>
      </c>
      <c r="B15" s="14" t="s">
        <v>16</v>
      </c>
      <c r="C15" s="21">
        <f t="shared" si="0"/>
        <v>164000</v>
      </c>
      <c r="D15" s="21">
        <v>64000</v>
      </c>
      <c r="E15" s="21">
        <v>100000</v>
      </c>
      <c r="F15" s="21">
        <v>0</v>
      </c>
      <c r="G15" s="9"/>
      <c r="H15" s="9"/>
      <c r="I15" s="9"/>
    </row>
    <row r="16" spans="1:9" s="10" customFormat="1" ht="20.25" x14ac:dyDescent="0.3">
      <c r="A16" s="30">
        <v>9</v>
      </c>
      <c r="B16" s="14" t="s">
        <v>17</v>
      </c>
      <c r="C16" s="21">
        <f t="shared" si="0"/>
        <v>0</v>
      </c>
      <c r="D16" s="21">
        <v>0</v>
      </c>
      <c r="E16" s="21">
        <v>0</v>
      </c>
      <c r="F16" s="21">
        <v>0</v>
      </c>
      <c r="G16" s="9"/>
      <c r="H16" s="9"/>
      <c r="I16" s="9"/>
    </row>
    <row r="17" spans="1:9" s="10" customFormat="1" ht="20.25" x14ac:dyDescent="0.3">
      <c r="A17" s="30">
        <v>10</v>
      </c>
      <c r="B17" s="14" t="s">
        <v>18</v>
      </c>
      <c r="C17" s="21">
        <f t="shared" si="0"/>
        <v>0</v>
      </c>
      <c r="D17" s="21">
        <v>0</v>
      </c>
      <c r="E17" s="21">
        <v>0</v>
      </c>
      <c r="F17" s="21"/>
      <c r="G17" s="9"/>
      <c r="H17" s="9"/>
      <c r="I17" s="9"/>
    </row>
    <row r="18" spans="1:9" s="10" customFormat="1" ht="20.25" x14ac:dyDescent="0.3">
      <c r="A18" s="43" t="s">
        <v>5</v>
      </c>
      <c r="B18" s="43"/>
      <c r="C18" s="21">
        <f t="shared" si="0"/>
        <v>4053580</v>
      </c>
      <c r="D18" s="21">
        <f>SUM(D8:D17)</f>
        <v>1403860</v>
      </c>
      <c r="E18" s="21">
        <f>SUM(E8:E17)</f>
        <v>1189860</v>
      </c>
      <c r="F18" s="21">
        <f>SUM(F8:F17)</f>
        <v>1459860</v>
      </c>
      <c r="G18" s="9"/>
      <c r="H18" s="9"/>
      <c r="I18" s="9"/>
    </row>
    <row r="19" spans="1:9" s="10" customFormat="1" ht="20.25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s="10" customFormat="1" ht="20.25" x14ac:dyDescent="0.3">
      <c r="A20" s="9" t="s">
        <v>19</v>
      </c>
      <c r="B20" s="9"/>
      <c r="C20" s="9"/>
      <c r="D20" s="9"/>
      <c r="E20" s="9"/>
      <c r="F20" s="9"/>
      <c r="G20" s="9"/>
      <c r="H20" s="9"/>
      <c r="I20" s="9"/>
    </row>
    <row r="21" spans="1:9" s="10" customFormat="1" ht="20.25" x14ac:dyDescent="0.3">
      <c r="A21" s="9"/>
      <c r="B21" s="9" t="s">
        <v>20</v>
      </c>
      <c r="C21" s="9"/>
      <c r="D21" s="9"/>
      <c r="E21" s="9"/>
      <c r="F21" s="9"/>
      <c r="G21" s="9"/>
      <c r="H21" s="9"/>
      <c r="I21" s="9"/>
    </row>
    <row r="22" spans="1:9" s="10" customFormat="1" ht="20.25" x14ac:dyDescent="0.3">
      <c r="A22" s="9"/>
      <c r="B22" s="9" t="s">
        <v>20</v>
      </c>
      <c r="C22" s="9"/>
      <c r="D22" s="9"/>
      <c r="E22" s="9"/>
      <c r="F22" s="9"/>
      <c r="G22" s="9"/>
      <c r="H22" s="9"/>
      <c r="I22" s="9"/>
    </row>
    <row r="23" spans="1:9" s="10" customFormat="1" ht="20.25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s="10" customFormat="1" ht="20.25" x14ac:dyDescent="0.3">
      <c r="A24" s="9"/>
      <c r="B24" s="9" t="s">
        <v>21</v>
      </c>
      <c r="C24" s="9"/>
      <c r="D24" s="9" t="s">
        <v>22</v>
      </c>
      <c r="E24" s="9"/>
      <c r="F24" s="9"/>
      <c r="G24" s="9"/>
      <c r="H24" s="9"/>
      <c r="I24" s="9"/>
    </row>
    <row r="25" spans="1:9" s="10" customFormat="1" ht="20.25" x14ac:dyDescent="0.3">
      <c r="A25" s="9"/>
      <c r="B25" s="31" t="s">
        <v>83</v>
      </c>
      <c r="C25" s="9"/>
      <c r="D25" s="44" t="s">
        <v>25</v>
      </c>
      <c r="E25" s="44"/>
      <c r="F25" s="9"/>
      <c r="G25" s="9"/>
      <c r="H25" s="9"/>
      <c r="I25" s="9"/>
    </row>
    <row r="26" spans="1:9" s="10" customFormat="1" ht="20.25" x14ac:dyDescent="0.3">
      <c r="A26" s="9"/>
      <c r="B26" s="31" t="s">
        <v>36</v>
      </c>
      <c r="C26" s="9"/>
      <c r="D26" s="9" t="s">
        <v>23</v>
      </c>
      <c r="E26" s="9"/>
      <c r="F26" s="9"/>
      <c r="G26" s="9"/>
      <c r="H26" s="9"/>
      <c r="I26" s="9"/>
    </row>
    <row r="27" spans="1:9" s="10" customFormat="1" ht="20.25" x14ac:dyDescent="0.3">
      <c r="A27" s="9"/>
      <c r="B27" s="35"/>
      <c r="C27" s="9"/>
      <c r="D27" s="9"/>
      <c r="E27" s="9"/>
      <c r="F27" s="9"/>
      <c r="G27" s="9"/>
      <c r="H27" s="9"/>
      <c r="I27" s="9"/>
    </row>
    <row r="28" spans="1:9" s="10" customFormat="1" ht="20.25" x14ac:dyDescent="0.3">
      <c r="A28" s="9"/>
      <c r="B28" s="35"/>
      <c r="C28" s="9"/>
      <c r="D28" s="9"/>
      <c r="E28" s="9"/>
      <c r="F28" s="9"/>
      <c r="G28" s="9"/>
      <c r="H28" s="9"/>
      <c r="I28" s="9"/>
    </row>
    <row r="29" spans="1:9" s="10" customFormat="1" ht="20.25" x14ac:dyDescent="0.3">
      <c r="A29" s="9"/>
      <c r="B29" s="35"/>
      <c r="C29" s="9"/>
      <c r="D29" s="9"/>
      <c r="E29" s="9"/>
      <c r="F29" s="9"/>
      <c r="G29" s="9"/>
      <c r="H29" s="9"/>
      <c r="I29" s="9"/>
    </row>
    <row r="30" spans="1:9" s="10" customFormat="1" ht="20.25" x14ac:dyDescent="0.3">
      <c r="A30" s="9"/>
      <c r="B30" s="35"/>
      <c r="C30" s="9"/>
      <c r="D30" s="9"/>
      <c r="E30" s="9"/>
      <c r="F30" s="9"/>
      <c r="G30" s="9"/>
      <c r="H30" s="9"/>
      <c r="I30" s="9"/>
    </row>
    <row r="31" spans="1:9" s="10" customFormat="1" ht="20.25" x14ac:dyDescent="0.3">
      <c r="A31" s="9"/>
      <c r="B31" s="35"/>
      <c r="C31" s="9"/>
      <c r="D31" s="9"/>
      <c r="E31" s="9"/>
      <c r="F31" s="9"/>
      <c r="G31" s="9"/>
      <c r="H31" s="9"/>
      <c r="I31" s="9"/>
    </row>
    <row r="32" spans="1:9" s="10" customFormat="1" ht="20.25" x14ac:dyDescent="0.3">
      <c r="A32" s="9"/>
      <c r="B32" s="35"/>
      <c r="C32" s="9"/>
      <c r="D32" s="9"/>
      <c r="E32" s="9"/>
      <c r="F32" s="9"/>
      <c r="G32" s="9"/>
      <c r="H32" s="9"/>
      <c r="I32" s="9"/>
    </row>
    <row r="33" spans="1:9" s="10" customFormat="1" ht="20.25" x14ac:dyDescent="0.3">
      <c r="A33" s="9"/>
      <c r="B33" s="35"/>
      <c r="C33" s="9"/>
      <c r="D33" s="9"/>
      <c r="E33" s="9"/>
      <c r="F33" s="9"/>
      <c r="G33" s="9"/>
      <c r="H33" s="9"/>
      <c r="I33" s="9"/>
    </row>
    <row r="34" spans="1:9" s="10" customFormat="1" ht="29.25" customHeight="1" x14ac:dyDescent="0.3">
      <c r="A34" s="9"/>
      <c r="B34" s="35"/>
      <c r="C34" s="9"/>
      <c r="D34" s="9"/>
      <c r="E34" s="9"/>
      <c r="F34" s="9"/>
      <c r="G34" s="9"/>
      <c r="H34" s="9"/>
      <c r="I34" s="9"/>
    </row>
    <row r="35" spans="1:9" s="10" customFormat="1" ht="20.25" x14ac:dyDescent="0.3">
      <c r="A35" s="9"/>
      <c r="B35" s="31"/>
      <c r="C35" s="9"/>
      <c r="D35" s="9"/>
      <c r="E35" s="9"/>
      <c r="F35" s="9"/>
      <c r="G35" s="9"/>
      <c r="H35" s="9"/>
      <c r="I35" s="9"/>
    </row>
    <row r="36" spans="1:9" s="10" customFormat="1" ht="23.25" x14ac:dyDescent="0.35">
      <c r="A36" s="46" t="s">
        <v>0</v>
      </c>
      <c r="B36" s="46"/>
      <c r="C36" s="46"/>
      <c r="D36" s="46"/>
      <c r="E36" s="46"/>
      <c r="F36" s="46"/>
      <c r="G36" s="9"/>
      <c r="H36" s="9"/>
      <c r="I36" s="9"/>
    </row>
    <row r="37" spans="1:9" s="10" customFormat="1" ht="23.25" x14ac:dyDescent="0.35">
      <c r="A37" s="46" t="s">
        <v>37</v>
      </c>
      <c r="B37" s="46"/>
      <c r="C37" s="46"/>
      <c r="D37" s="46"/>
      <c r="E37" s="46"/>
      <c r="F37" s="46"/>
      <c r="G37" s="9"/>
      <c r="H37" s="9"/>
      <c r="I37" s="9"/>
    </row>
    <row r="38" spans="1:9" s="10" customFormat="1" ht="23.25" x14ac:dyDescent="0.35">
      <c r="A38" s="46" t="str">
        <f>จ่ายจริง!A36</f>
        <v>งบประมาณรายจ่ายประจำปี พ.ศ. 2564</v>
      </c>
      <c r="B38" s="46"/>
      <c r="C38" s="46"/>
      <c r="D38" s="46"/>
      <c r="E38" s="46"/>
      <c r="F38" s="46"/>
      <c r="G38" s="9"/>
      <c r="H38" s="9"/>
      <c r="I38" s="9"/>
    </row>
    <row r="39" spans="1:9" s="10" customFormat="1" ht="23.25" x14ac:dyDescent="0.35">
      <c r="A39" s="46" t="s">
        <v>94</v>
      </c>
      <c r="B39" s="46"/>
      <c r="C39" s="46"/>
      <c r="D39" s="46"/>
      <c r="E39" s="46"/>
      <c r="F39" s="46"/>
      <c r="G39" s="9"/>
      <c r="H39" s="9"/>
      <c r="I39" s="9"/>
    </row>
    <row r="40" spans="1:9" s="10" customFormat="1" ht="20.25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s="10" customFormat="1" ht="20.25" x14ac:dyDescent="0.3">
      <c r="A41" s="47" t="s">
        <v>2</v>
      </c>
      <c r="B41" s="47" t="s">
        <v>3</v>
      </c>
      <c r="C41" s="48" t="s">
        <v>49</v>
      </c>
      <c r="D41" s="48"/>
      <c r="E41" s="48"/>
      <c r="F41" s="48"/>
      <c r="G41" s="9"/>
      <c r="H41" s="9"/>
      <c r="I41" s="9"/>
    </row>
    <row r="42" spans="1:9" s="10" customFormat="1" ht="20.25" x14ac:dyDescent="0.3">
      <c r="A42" s="47"/>
      <c r="B42" s="47"/>
      <c r="C42" s="32" t="s">
        <v>5</v>
      </c>
      <c r="D42" s="32" t="s">
        <v>26</v>
      </c>
      <c r="E42" s="12" t="s">
        <v>27</v>
      </c>
      <c r="F42" s="32" t="s">
        <v>28</v>
      </c>
      <c r="G42" s="9"/>
      <c r="H42" s="9"/>
      <c r="I42" s="9"/>
    </row>
    <row r="43" spans="1:9" s="10" customFormat="1" ht="20.25" x14ac:dyDescent="0.3">
      <c r="A43" s="30">
        <v>1</v>
      </c>
      <c r="B43" s="14" t="s">
        <v>9</v>
      </c>
      <c r="C43" s="21">
        <f>SUM(D43:F43)</f>
        <v>0</v>
      </c>
      <c r="D43" s="21"/>
      <c r="E43" s="21"/>
      <c r="F43" s="21"/>
      <c r="G43" s="9"/>
      <c r="H43" s="9"/>
      <c r="I43" s="9"/>
    </row>
    <row r="44" spans="1:9" s="10" customFormat="1" ht="20.25" x14ac:dyDescent="0.3">
      <c r="A44" s="30">
        <v>2</v>
      </c>
      <c r="B44" s="14" t="s">
        <v>10</v>
      </c>
      <c r="C44" s="21">
        <f t="shared" ref="C44:C53" si="1">SUM(D44:F44)</f>
        <v>0</v>
      </c>
      <c r="D44" s="21"/>
      <c r="E44" s="21"/>
      <c r="F44" s="21"/>
      <c r="G44" s="9"/>
      <c r="H44" s="9"/>
      <c r="I44" s="9"/>
    </row>
    <row r="45" spans="1:9" s="10" customFormat="1" ht="20.25" x14ac:dyDescent="0.3">
      <c r="A45" s="30">
        <v>3</v>
      </c>
      <c r="B45" s="14" t="s">
        <v>11</v>
      </c>
      <c r="C45" s="21">
        <f t="shared" si="1"/>
        <v>195000</v>
      </c>
      <c r="D45" s="21">
        <v>65000</v>
      </c>
      <c r="E45" s="21">
        <v>65000</v>
      </c>
      <c r="F45" s="21">
        <v>65000</v>
      </c>
      <c r="G45" s="9"/>
      <c r="H45" s="9"/>
      <c r="I45" s="9"/>
    </row>
    <row r="46" spans="1:9" s="10" customFormat="1" ht="20.25" x14ac:dyDescent="0.3">
      <c r="A46" s="30">
        <v>4</v>
      </c>
      <c r="B46" s="14" t="s">
        <v>12</v>
      </c>
      <c r="C46" s="21">
        <f t="shared" si="1"/>
        <v>30000</v>
      </c>
      <c r="D46" s="21">
        <v>5000</v>
      </c>
      <c r="E46" s="21">
        <v>15000</v>
      </c>
      <c r="F46" s="21">
        <v>10000</v>
      </c>
      <c r="G46" s="9"/>
      <c r="H46" s="9"/>
      <c r="I46" s="9"/>
    </row>
    <row r="47" spans="1:9" s="10" customFormat="1" ht="20.25" x14ac:dyDescent="0.3">
      <c r="A47" s="30">
        <v>5</v>
      </c>
      <c r="B47" s="14" t="s">
        <v>13</v>
      </c>
      <c r="C47" s="21">
        <f t="shared" si="1"/>
        <v>45000</v>
      </c>
      <c r="D47" s="21">
        <v>10000</v>
      </c>
      <c r="E47" s="21">
        <v>10000</v>
      </c>
      <c r="F47" s="21">
        <v>25000</v>
      </c>
      <c r="G47" s="9"/>
      <c r="H47" s="9"/>
      <c r="I47" s="9"/>
    </row>
    <row r="48" spans="1:9" s="10" customFormat="1" ht="20.25" x14ac:dyDescent="0.3">
      <c r="A48" s="30">
        <v>6</v>
      </c>
      <c r="B48" s="14" t="s">
        <v>14</v>
      </c>
      <c r="C48" s="21">
        <f t="shared" si="1"/>
        <v>40000</v>
      </c>
      <c r="D48" s="21">
        <v>10000</v>
      </c>
      <c r="E48" s="21">
        <v>5000</v>
      </c>
      <c r="F48" s="21">
        <v>25000</v>
      </c>
      <c r="G48" s="9"/>
      <c r="H48" s="9"/>
      <c r="I48" s="9"/>
    </row>
    <row r="49" spans="1:9" s="10" customFormat="1" ht="20.25" x14ac:dyDescent="0.3">
      <c r="A49" s="30">
        <v>7</v>
      </c>
      <c r="B49" s="14" t="s">
        <v>15</v>
      </c>
      <c r="C49" s="21">
        <f t="shared" si="1"/>
        <v>0</v>
      </c>
      <c r="D49" s="21">
        <v>0</v>
      </c>
      <c r="E49" s="21">
        <v>0</v>
      </c>
      <c r="F49" s="21">
        <v>0</v>
      </c>
      <c r="G49" s="9"/>
      <c r="H49" s="9"/>
      <c r="I49" s="9"/>
    </row>
    <row r="50" spans="1:9" s="10" customFormat="1" ht="20.25" x14ac:dyDescent="0.3">
      <c r="A50" s="30">
        <v>8</v>
      </c>
      <c r="B50" s="14" t="s">
        <v>16</v>
      </c>
      <c r="C50" s="21">
        <f t="shared" si="1"/>
        <v>0</v>
      </c>
      <c r="D50" s="21">
        <v>0</v>
      </c>
      <c r="E50" s="21">
        <v>0</v>
      </c>
      <c r="F50" s="21">
        <v>0</v>
      </c>
      <c r="G50" s="9"/>
      <c r="H50" s="9"/>
      <c r="I50" s="9"/>
    </row>
    <row r="51" spans="1:9" s="10" customFormat="1" ht="20.25" x14ac:dyDescent="0.3">
      <c r="A51" s="30">
        <v>9</v>
      </c>
      <c r="B51" s="14" t="s">
        <v>17</v>
      </c>
      <c r="C51" s="21">
        <f t="shared" si="1"/>
        <v>0</v>
      </c>
      <c r="D51" s="21">
        <v>0</v>
      </c>
      <c r="E51" s="21">
        <v>0</v>
      </c>
      <c r="F51" s="21">
        <v>0</v>
      </c>
      <c r="G51" s="9"/>
      <c r="H51" s="9"/>
      <c r="I51" s="9"/>
    </row>
    <row r="52" spans="1:9" s="10" customFormat="1" ht="20.25" x14ac:dyDescent="0.3">
      <c r="A52" s="30">
        <v>10</v>
      </c>
      <c r="B52" s="14" t="s">
        <v>18</v>
      </c>
      <c r="C52" s="21">
        <f t="shared" si="1"/>
        <v>0</v>
      </c>
      <c r="D52" s="21">
        <v>0</v>
      </c>
      <c r="E52" s="21">
        <v>0</v>
      </c>
      <c r="F52" s="21">
        <v>0</v>
      </c>
      <c r="G52" s="9"/>
      <c r="H52" s="9"/>
      <c r="I52" s="9"/>
    </row>
    <row r="53" spans="1:9" s="10" customFormat="1" ht="20.25" x14ac:dyDescent="0.3">
      <c r="A53" s="43" t="s">
        <v>5</v>
      </c>
      <c r="B53" s="43"/>
      <c r="C53" s="21">
        <f t="shared" si="1"/>
        <v>310000</v>
      </c>
      <c r="D53" s="21">
        <f>SUM(D43:D52)</f>
        <v>90000</v>
      </c>
      <c r="E53" s="21">
        <f>SUM(E43:E52)</f>
        <v>95000</v>
      </c>
      <c r="F53" s="21">
        <f>SUM(F43:F52)</f>
        <v>125000</v>
      </c>
      <c r="G53" s="9"/>
      <c r="H53" s="9"/>
      <c r="I53" s="9"/>
    </row>
    <row r="54" spans="1:9" s="10" customFormat="1" ht="20.25" x14ac:dyDescent="0.3">
      <c r="A54" s="9"/>
      <c r="B54" s="9"/>
      <c r="C54" s="9"/>
      <c r="D54" s="9"/>
      <c r="E54" s="9"/>
      <c r="F54" s="9"/>
      <c r="G54" s="9"/>
      <c r="H54" s="9"/>
      <c r="I54" s="9"/>
    </row>
    <row r="55" spans="1:9" s="10" customFormat="1" ht="20.25" x14ac:dyDescent="0.3">
      <c r="A55" s="9" t="s">
        <v>19</v>
      </c>
      <c r="B55" s="9"/>
      <c r="C55" s="9"/>
      <c r="D55" s="9"/>
      <c r="E55" s="9"/>
      <c r="F55" s="9"/>
      <c r="G55" s="9"/>
      <c r="H55" s="9"/>
      <c r="I55" s="9"/>
    </row>
    <row r="56" spans="1:9" s="10" customFormat="1" ht="20.25" x14ac:dyDescent="0.3">
      <c r="A56" s="9"/>
      <c r="B56" s="9" t="s">
        <v>20</v>
      </c>
      <c r="C56" s="9"/>
      <c r="D56" s="9"/>
      <c r="E56" s="9"/>
      <c r="F56" s="9"/>
      <c r="G56" s="9"/>
      <c r="H56" s="9"/>
      <c r="I56" s="9"/>
    </row>
    <row r="57" spans="1:9" s="10" customFormat="1" ht="20.25" x14ac:dyDescent="0.3">
      <c r="A57" s="9"/>
      <c r="B57" s="9" t="s">
        <v>20</v>
      </c>
      <c r="C57" s="9"/>
      <c r="D57" s="9"/>
      <c r="E57" s="9"/>
      <c r="F57" s="9"/>
      <c r="G57" s="9"/>
      <c r="H57" s="9"/>
      <c r="I57" s="9"/>
    </row>
    <row r="58" spans="1:9" s="10" customFormat="1" ht="20.25" x14ac:dyDescent="0.3">
      <c r="A58" s="9"/>
      <c r="B58" s="9"/>
      <c r="C58" s="9"/>
      <c r="D58" s="9"/>
      <c r="E58" s="9"/>
      <c r="F58" s="9"/>
      <c r="G58" s="9"/>
      <c r="H58" s="9"/>
      <c r="I58" s="9"/>
    </row>
    <row r="59" spans="1:9" s="10" customFormat="1" ht="20.25" x14ac:dyDescent="0.3">
      <c r="A59" s="9"/>
      <c r="B59" s="9" t="s">
        <v>21</v>
      </c>
      <c r="C59" s="9"/>
      <c r="D59" s="9" t="s">
        <v>22</v>
      </c>
      <c r="E59" s="9"/>
      <c r="F59" s="9"/>
      <c r="G59" s="9"/>
      <c r="H59" s="9"/>
      <c r="I59" s="9"/>
    </row>
    <row r="60" spans="1:9" s="10" customFormat="1" ht="20.25" x14ac:dyDescent="0.3">
      <c r="A60" s="9"/>
      <c r="B60" s="35" t="s">
        <v>90</v>
      </c>
      <c r="C60" s="9"/>
      <c r="D60" s="44" t="s">
        <v>25</v>
      </c>
      <c r="E60" s="44"/>
      <c r="F60" s="9"/>
      <c r="G60" s="9"/>
      <c r="H60" s="9"/>
      <c r="I60" s="9"/>
    </row>
    <row r="61" spans="1:9" s="10" customFormat="1" ht="20.25" x14ac:dyDescent="0.3">
      <c r="A61" s="9"/>
      <c r="B61" s="35" t="s">
        <v>91</v>
      </c>
      <c r="C61" s="9"/>
      <c r="D61" s="9" t="s">
        <v>23</v>
      </c>
      <c r="E61" s="9"/>
      <c r="F61" s="9"/>
      <c r="G61" s="9"/>
      <c r="H61" s="9"/>
      <c r="I61" s="9"/>
    </row>
    <row r="62" spans="1:9" s="10" customFormat="1" ht="20.25" x14ac:dyDescent="0.3">
      <c r="A62" s="9"/>
      <c r="B62" s="35" t="s">
        <v>24</v>
      </c>
      <c r="C62" s="9"/>
      <c r="D62" s="9"/>
      <c r="E62" s="9"/>
      <c r="F62" s="9"/>
      <c r="G62" s="9"/>
      <c r="H62" s="9"/>
      <c r="I62" s="9"/>
    </row>
    <row r="63" spans="1:9" s="10" customFormat="1" ht="20.25" x14ac:dyDescent="0.3">
      <c r="A63" s="9"/>
      <c r="B63" s="35"/>
      <c r="C63" s="9"/>
      <c r="D63" s="9"/>
      <c r="E63" s="9"/>
      <c r="F63" s="9"/>
      <c r="G63" s="9"/>
      <c r="H63" s="9"/>
      <c r="I63" s="9"/>
    </row>
    <row r="64" spans="1:9" s="10" customFormat="1" ht="20.25" x14ac:dyDescent="0.3">
      <c r="A64" s="9"/>
      <c r="B64" s="35"/>
      <c r="C64" s="9"/>
      <c r="D64" s="9"/>
      <c r="E64" s="9"/>
      <c r="F64" s="9"/>
      <c r="G64" s="9"/>
      <c r="H64" s="9"/>
      <c r="I64" s="9"/>
    </row>
    <row r="65" spans="1:9" s="10" customFormat="1" ht="20.25" x14ac:dyDescent="0.3">
      <c r="A65" s="9"/>
      <c r="B65" s="35"/>
      <c r="C65" s="9"/>
      <c r="D65" s="9"/>
      <c r="E65" s="9"/>
      <c r="F65" s="9"/>
      <c r="G65" s="9"/>
      <c r="H65" s="9"/>
      <c r="I65" s="9"/>
    </row>
    <row r="66" spans="1:9" s="10" customFormat="1" ht="20.25" x14ac:dyDescent="0.3">
      <c r="A66" s="9"/>
      <c r="B66" s="35"/>
      <c r="C66" s="9"/>
      <c r="D66" s="9"/>
      <c r="E66" s="9"/>
      <c r="F66" s="9"/>
      <c r="G66" s="9"/>
      <c r="H66" s="9"/>
      <c r="I66" s="9"/>
    </row>
    <row r="67" spans="1:9" s="10" customFormat="1" ht="20.25" x14ac:dyDescent="0.3">
      <c r="A67" s="9"/>
      <c r="B67" s="35"/>
      <c r="C67" s="9"/>
      <c r="D67" s="9"/>
      <c r="E67" s="9"/>
      <c r="F67" s="9"/>
      <c r="G67" s="9"/>
      <c r="H67" s="9"/>
      <c r="I67" s="9"/>
    </row>
    <row r="68" spans="1:9" s="10" customFormat="1" ht="20.25" x14ac:dyDescent="0.3">
      <c r="A68" s="9"/>
      <c r="B68" s="35"/>
      <c r="C68" s="9"/>
      <c r="D68" s="9"/>
      <c r="E68" s="9"/>
      <c r="F68" s="9"/>
      <c r="G68" s="9"/>
      <c r="H68" s="9"/>
      <c r="I68" s="9"/>
    </row>
    <row r="69" spans="1:9" s="10" customFormat="1" ht="20.25" x14ac:dyDescent="0.3">
      <c r="A69" s="9"/>
      <c r="B69" s="35"/>
      <c r="C69" s="9"/>
      <c r="D69" s="9"/>
      <c r="E69" s="9"/>
      <c r="F69" s="9"/>
      <c r="G69" s="9"/>
      <c r="H69" s="9"/>
      <c r="I69" s="9"/>
    </row>
    <row r="70" spans="1:9" s="10" customFormat="1" ht="20.25" x14ac:dyDescent="0.3">
      <c r="A70" s="9"/>
      <c r="B70" s="35"/>
      <c r="C70" s="9"/>
      <c r="D70" s="9"/>
      <c r="E70" s="9"/>
      <c r="F70" s="9"/>
      <c r="G70" s="9"/>
      <c r="H70" s="9"/>
      <c r="I70" s="9"/>
    </row>
    <row r="71" spans="1:9" s="10" customFormat="1" ht="23.25" x14ac:dyDescent="0.35">
      <c r="A71" s="46" t="s">
        <v>0</v>
      </c>
      <c r="B71" s="46"/>
      <c r="C71" s="46"/>
      <c r="D71" s="46"/>
      <c r="E71" s="46"/>
      <c r="F71" s="46"/>
      <c r="G71" s="9"/>
      <c r="H71" s="9"/>
      <c r="I71" s="9"/>
    </row>
    <row r="72" spans="1:9" s="10" customFormat="1" ht="23.25" x14ac:dyDescent="0.35">
      <c r="A72" s="46" t="s">
        <v>38</v>
      </c>
      <c r="B72" s="46"/>
      <c r="C72" s="46"/>
      <c r="D72" s="46"/>
      <c r="E72" s="46"/>
      <c r="F72" s="46"/>
      <c r="G72" s="9"/>
      <c r="H72" s="9"/>
      <c r="I72" s="9"/>
    </row>
    <row r="73" spans="1:9" s="10" customFormat="1" ht="23.25" x14ac:dyDescent="0.35">
      <c r="A73" s="46" t="str">
        <f>จ่ายจริง!A3</f>
        <v>งบประมาณรายจ่ายประจำปี พ.ศ. 2564</v>
      </c>
      <c r="B73" s="46"/>
      <c r="C73" s="46"/>
      <c r="D73" s="46"/>
      <c r="E73" s="46"/>
      <c r="F73" s="46"/>
      <c r="G73" s="9"/>
      <c r="H73" s="9"/>
      <c r="I73" s="9"/>
    </row>
    <row r="74" spans="1:9" s="10" customFormat="1" ht="23.25" x14ac:dyDescent="0.35">
      <c r="A74" s="46" t="s">
        <v>94</v>
      </c>
      <c r="B74" s="46"/>
      <c r="C74" s="46"/>
      <c r="D74" s="46"/>
      <c r="E74" s="46"/>
      <c r="F74" s="46"/>
      <c r="G74" s="9"/>
      <c r="H74" s="9"/>
      <c r="I74" s="9"/>
    </row>
    <row r="75" spans="1:9" s="10" customFormat="1" ht="20.25" x14ac:dyDescent="0.3">
      <c r="A75" s="9"/>
      <c r="B75" s="9"/>
      <c r="C75" s="9"/>
      <c r="D75" s="9"/>
      <c r="E75" s="9"/>
      <c r="F75" s="9"/>
      <c r="G75" s="9"/>
      <c r="H75" s="9"/>
      <c r="I75" s="9"/>
    </row>
    <row r="76" spans="1:9" s="10" customFormat="1" ht="20.25" x14ac:dyDescent="0.3">
      <c r="A76" s="47" t="s">
        <v>2</v>
      </c>
      <c r="B76" s="47" t="s">
        <v>3</v>
      </c>
      <c r="C76" s="48" t="s">
        <v>49</v>
      </c>
      <c r="D76" s="48"/>
      <c r="E76" s="48"/>
      <c r="F76" s="48"/>
      <c r="G76" s="9"/>
      <c r="H76" s="9"/>
      <c r="I76" s="9"/>
    </row>
    <row r="77" spans="1:9" s="10" customFormat="1" ht="20.25" x14ac:dyDescent="0.3">
      <c r="A77" s="47"/>
      <c r="B77" s="47"/>
      <c r="C77" s="32" t="s">
        <v>5</v>
      </c>
      <c r="D77" s="32" t="s">
        <v>26</v>
      </c>
      <c r="E77" s="12" t="s">
        <v>27</v>
      </c>
      <c r="F77" s="32" t="s">
        <v>28</v>
      </c>
      <c r="G77" s="9"/>
      <c r="H77" s="9"/>
      <c r="I77" s="9"/>
    </row>
    <row r="78" spans="1:9" s="10" customFormat="1" ht="20.25" x14ac:dyDescent="0.3">
      <c r="A78" s="30">
        <v>1</v>
      </c>
      <c r="B78" s="14" t="s">
        <v>9</v>
      </c>
      <c r="C78" s="21">
        <f>SUM(D78:F78)</f>
        <v>0</v>
      </c>
      <c r="D78" s="21"/>
      <c r="E78" s="21"/>
      <c r="F78" s="21"/>
      <c r="G78" s="9"/>
      <c r="H78" s="9"/>
      <c r="I78" s="9"/>
    </row>
    <row r="79" spans="1:9" s="10" customFormat="1" ht="20.25" x14ac:dyDescent="0.3">
      <c r="A79" s="30">
        <v>2</v>
      </c>
      <c r="B79" s="14" t="s">
        <v>10</v>
      </c>
      <c r="C79" s="21">
        <f t="shared" ref="C79:C88" si="2">SUM(D79:F79)</f>
        <v>0</v>
      </c>
      <c r="D79" s="21"/>
      <c r="E79" s="21"/>
      <c r="F79" s="21"/>
      <c r="G79" s="9"/>
      <c r="H79" s="9"/>
      <c r="I79" s="9"/>
    </row>
    <row r="80" spans="1:9" s="10" customFormat="1" ht="20.25" x14ac:dyDescent="0.3">
      <c r="A80" s="30">
        <v>3</v>
      </c>
      <c r="B80" s="14" t="s">
        <v>11</v>
      </c>
      <c r="C80" s="21">
        <f t="shared" si="2"/>
        <v>150000</v>
      </c>
      <c r="D80" s="21">
        <v>50000</v>
      </c>
      <c r="E80" s="21">
        <v>50000</v>
      </c>
      <c r="F80" s="21">
        <v>50000</v>
      </c>
      <c r="G80" s="9"/>
      <c r="H80" s="9"/>
      <c r="I80" s="9"/>
    </row>
    <row r="81" spans="1:9" s="10" customFormat="1" ht="20.25" x14ac:dyDescent="0.3">
      <c r="A81" s="30">
        <v>5</v>
      </c>
      <c r="B81" s="14" t="s">
        <v>12</v>
      </c>
      <c r="C81" s="21">
        <f t="shared" si="2"/>
        <v>53000</v>
      </c>
      <c r="D81" s="21">
        <v>20000</v>
      </c>
      <c r="E81" s="21">
        <v>18000</v>
      </c>
      <c r="F81" s="21">
        <v>15000</v>
      </c>
      <c r="G81" s="9"/>
      <c r="H81" s="9"/>
      <c r="I81" s="9"/>
    </row>
    <row r="82" spans="1:9" s="10" customFormat="1" ht="20.25" x14ac:dyDescent="0.3">
      <c r="A82" s="30">
        <v>6</v>
      </c>
      <c r="B82" s="14" t="s">
        <v>13</v>
      </c>
      <c r="C82" s="21">
        <f t="shared" si="2"/>
        <v>80000</v>
      </c>
      <c r="D82" s="21">
        <v>10000</v>
      </c>
      <c r="E82" s="21">
        <v>50000</v>
      </c>
      <c r="F82" s="21">
        <v>20000</v>
      </c>
      <c r="G82" s="9"/>
      <c r="H82" s="9"/>
      <c r="I82" s="9"/>
    </row>
    <row r="83" spans="1:9" s="10" customFormat="1" ht="20.25" x14ac:dyDescent="0.3">
      <c r="A83" s="30">
        <v>7</v>
      </c>
      <c r="B83" s="14" t="s">
        <v>14</v>
      </c>
      <c r="C83" s="21">
        <f t="shared" si="2"/>
        <v>25000</v>
      </c>
      <c r="D83" s="21">
        <v>20000</v>
      </c>
      <c r="E83" s="21">
        <v>0</v>
      </c>
      <c r="F83" s="21">
        <v>5000</v>
      </c>
      <c r="G83" s="9"/>
      <c r="H83" s="9"/>
      <c r="I83" s="9"/>
    </row>
    <row r="84" spans="1:9" s="10" customFormat="1" ht="20.25" x14ac:dyDescent="0.3">
      <c r="A84" s="30">
        <v>8</v>
      </c>
      <c r="B84" s="14" t="s">
        <v>15</v>
      </c>
      <c r="C84" s="21">
        <f t="shared" si="2"/>
        <v>0</v>
      </c>
      <c r="D84" s="21">
        <v>0</v>
      </c>
      <c r="E84" s="21">
        <v>0</v>
      </c>
      <c r="F84" s="21">
        <v>0</v>
      </c>
      <c r="G84" s="9"/>
      <c r="H84" s="9"/>
      <c r="I84" s="9"/>
    </row>
    <row r="85" spans="1:9" s="10" customFormat="1" ht="20.25" x14ac:dyDescent="0.3">
      <c r="A85" s="30">
        <v>9</v>
      </c>
      <c r="B85" s="14" t="s">
        <v>16</v>
      </c>
      <c r="C85" s="21">
        <f t="shared" si="2"/>
        <v>0</v>
      </c>
      <c r="D85" s="21">
        <v>0</v>
      </c>
      <c r="E85" s="21">
        <v>0</v>
      </c>
      <c r="F85" s="21">
        <v>0</v>
      </c>
      <c r="G85" s="9"/>
      <c r="H85" s="9"/>
      <c r="I85" s="9"/>
    </row>
    <row r="86" spans="1:9" s="10" customFormat="1" ht="20.25" x14ac:dyDescent="0.3">
      <c r="A86" s="30">
        <v>10</v>
      </c>
      <c r="B86" s="14" t="s">
        <v>17</v>
      </c>
      <c r="C86" s="21">
        <f t="shared" si="2"/>
        <v>200000</v>
      </c>
      <c r="D86" s="21">
        <v>0</v>
      </c>
      <c r="E86" s="21">
        <v>200000</v>
      </c>
      <c r="F86" s="21">
        <v>0</v>
      </c>
      <c r="G86" s="9"/>
      <c r="H86" s="9"/>
      <c r="I86" s="9"/>
    </row>
    <row r="87" spans="1:9" s="10" customFormat="1" ht="20.25" x14ac:dyDescent="0.3">
      <c r="A87" s="30">
        <v>11</v>
      </c>
      <c r="B87" s="14" t="s">
        <v>18</v>
      </c>
      <c r="C87" s="21">
        <f t="shared" si="2"/>
        <v>0</v>
      </c>
      <c r="D87" s="21">
        <v>0</v>
      </c>
      <c r="E87" s="21">
        <v>0</v>
      </c>
      <c r="F87" s="21">
        <v>0</v>
      </c>
      <c r="G87" s="9"/>
      <c r="H87" s="9"/>
      <c r="I87" s="9"/>
    </row>
    <row r="88" spans="1:9" s="10" customFormat="1" ht="20.25" x14ac:dyDescent="0.3">
      <c r="A88" s="43" t="s">
        <v>5</v>
      </c>
      <c r="B88" s="43"/>
      <c r="C88" s="21">
        <f t="shared" si="2"/>
        <v>508000</v>
      </c>
      <c r="D88" s="21">
        <f>SUM(D80:D87)</f>
        <v>100000</v>
      </c>
      <c r="E88" s="21">
        <f>SUM(E80:E87)</f>
        <v>318000</v>
      </c>
      <c r="F88" s="21">
        <f>SUM(F80:F87)</f>
        <v>90000</v>
      </c>
      <c r="G88" s="9"/>
      <c r="H88" s="9"/>
      <c r="I88" s="9"/>
    </row>
    <row r="89" spans="1:9" s="10" customFormat="1" ht="20.25" x14ac:dyDescent="0.3">
      <c r="A89" s="9"/>
      <c r="B89" s="9"/>
      <c r="C89" s="9"/>
      <c r="D89" s="9"/>
      <c r="E89" s="9"/>
      <c r="F89" s="9"/>
      <c r="G89" s="9"/>
      <c r="H89" s="9"/>
      <c r="I89" s="9"/>
    </row>
    <row r="90" spans="1:9" s="10" customFormat="1" ht="20.25" x14ac:dyDescent="0.3">
      <c r="A90" s="9" t="s">
        <v>19</v>
      </c>
      <c r="B90" s="9"/>
      <c r="C90" s="9"/>
      <c r="D90" s="9"/>
      <c r="E90" s="9"/>
      <c r="F90" s="9"/>
      <c r="G90" s="9"/>
      <c r="H90" s="9"/>
      <c r="I90" s="9"/>
    </row>
    <row r="91" spans="1:9" s="10" customFormat="1" ht="20.25" x14ac:dyDescent="0.3">
      <c r="A91" s="9"/>
      <c r="B91" s="9" t="s">
        <v>20</v>
      </c>
      <c r="C91" s="9"/>
      <c r="D91" s="9"/>
      <c r="E91" s="9"/>
      <c r="F91" s="9"/>
      <c r="G91" s="9"/>
      <c r="H91" s="9"/>
      <c r="I91" s="9"/>
    </row>
    <row r="92" spans="1:9" s="10" customFormat="1" ht="20.25" x14ac:dyDescent="0.3">
      <c r="A92" s="9"/>
      <c r="B92" s="9" t="s">
        <v>20</v>
      </c>
      <c r="C92" s="9"/>
      <c r="D92" s="9"/>
      <c r="E92" s="9"/>
      <c r="F92" s="9"/>
      <c r="G92" s="9"/>
      <c r="H92" s="9"/>
      <c r="I92" s="9"/>
    </row>
    <row r="93" spans="1:9" s="10" customFormat="1" ht="20.25" x14ac:dyDescent="0.3">
      <c r="A93" s="9"/>
      <c r="B93" s="9"/>
      <c r="C93" s="9"/>
      <c r="D93" s="9"/>
      <c r="E93" s="9"/>
      <c r="F93" s="9"/>
      <c r="G93" s="9"/>
      <c r="H93" s="9"/>
      <c r="I93" s="9"/>
    </row>
    <row r="94" spans="1:9" s="10" customFormat="1" ht="20.25" x14ac:dyDescent="0.3">
      <c r="A94" s="9"/>
      <c r="B94" s="9" t="s">
        <v>21</v>
      </c>
      <c r="C94" s="9"/>
      <c r="D94" s="9" t="s">
        <v>22</v>
      </c>
      <c r="E94" s="9"/>
      <c r="F94" s="9"/>
      <c r="G94" s="9"/>
      <c r="H94" s="9"/>
      <c r="I94" s="9"/>
    </row>
    <row r="95" spans="1:9" s="10" customFormat="1" ht="20.25" x14ac:dyDescent="0.3">
      <c r="A95" s="9"/>
      <c r="B95" s="44" t="s">
        <v>84</v>
      </c>
      <c r="C95" s="44"/>
      <c r="D95" s="44" t="s">
        <v>25</v>
      </c>
      <c r="E95" s="44"/>
      <c r="F95" s="9"/>
      <c r="G95" s="9"/>
      <c r="H95" s="9"/>
      <c r="I95" s="9"/>
    </row>
    <row r="96" spans="1:9" s="10" customFormat="1" ht="20.25" x14ac:dyDescent="0.3">
      <c r="A96" s="9"/>
      <c r="B96" s="44" t="s">
        <v>85</v>
      </c>
      <c r="C96" s="44"/>
      <c r="D96" s="9" t="s">
        <v>23</v>
      </c>
      <c r="E96" s="9"/>
      <c r="F96" s="9"/>
      <c r="G96" s="9"/>
      <c r="H96" s="9"/>
      <c r="I96" s="9"/>
    </row>
    <row r="97" spans="1:9" s="10" customFormat="1" ht="20.25" x14ac:dyDescent="0.3">
      <c r="A97" s="9"/>
      <c r="B97" s="35"/>
      <c r="C97" s="35"/>
      <c r="D97" s="9"/>
      <c r="E97" s="9"/>
      <c r="F97" s="9"/>
      <c r="G97" s="9"/>
      <c r="H97" s="9"/>
      <c r="I97" s="9"/>
    </row>
    <row r="98" spans="1:9" s="10" customFormat="1" ht="20.25" x14ac:dyDescent="0.3">
      <c r="A98" s="9"/>
      <c r="B98" s="35"/>
      <c r="C98" s="35"/>
      <c r="D98" s="9"/>
      <c r="E98" s="9"/>
      <c r="F98" s="9"/>
      <c r="G98" s="9"/>
      <c r="H98" s="9"/>
      <c r="I98" s="9"/>
    </row>
    <row r="99" spans="1:9" s="10" customFormat="1" ht="20.25" x14ac:dyDescent="0.3">
      <c r="A99" s="9"/>
      <c r="B99" s="35"/>
      <c r="C99" s="35"/>
      <c r="D99" s="9"/>
      <c r="E99" s="9"/>
      <c r="F99" s="9"/>
      <c r="G99" s="9"/>
      <c r="H99" s="9"/>
      <c r="I99" s="9"/>
    </row>
    <row r="100" spans="1:9" s="10" customFormat="1" ht="20.25" x14ac:dyDescent="0.3">
      <c r="A100" s="9"/>
      <c r="B100" s="35"/>
      <c r="C100" s="35"/>
      <c r="D100" s="9"/>
      <c r="E100" s="9"/>
      <c r="F100" s="9"/>
      <c r="G100" s="9"/>
      <c r="H100" s="9"/>
      <c r="I100" s="9"/>
    </row>
    <row r="101" spans="1:9" s="10" customFormat="1" ht="20.25" x14ac:dyDescent="0.3">
      <c r="A101" s="9"/>
      <c r="B101" s="35"/>
      <c r="C101" s="35"/>
      <c r="D101" s="9"/>
      <c r="E101" s="9"/>
      <c r="F101" s="9"/>
      <c r="G101" s="9"/>
      <c r="H101" s="9"/>
      <c r="I101" s="9"/>
    </row>
    <row r="102" spans="1:9" s="10" customFormat="1" ht="20.25" x14ac:dyDescent="0.3">
      <c r="A102" s="9"/>
      <c r="B102" s="35"/>
      <c r="C102" s="35"/>
      <c r="D102" s="9"/>
      <c r="E102" s="9"/>
      <c r="F102" s="9"/>
      <c r="G102" s="9"/>
      <c r="H102" s="9"/>
      <c r="I102" s="9"/>
    </row>
    <row r="103" spans="1:9" s="10" customFormat="1" ht="20.25" x14ac:dyDescent="0.3">
      <c r="A103" s="9"/>
      <c r="B103" s="35"/>
      <c r="C103" s="35"/>
      <c r="D103" s="9"/>
      <c r="E103" s="9"/>
      <c r="F103" s="9"/>
      <c r="G103" s="9"/>
      <c r="H103" s="9"/>
      <c r="I103" s="9"/>
    </row>
    <row r="104" spans="1:9" s="10" customFormat="1" ht="20.25" x14ac:dyDescent="0.3">
      <c r="A104" s="9"/>
      <c r="B104" s="35"/>
      <c r="C104" s="35"/>
      <c r="D104" s="9"/>
      <c r="E104" s="9"/>
      <c r="F104" s="9"/>
      <c r="G104" s="9"/>
      <c r="H104" s="9"/>
      <c r="I104" s="9"/>
    </row>
    <row r="105" spans="1:9" s="10" customFormat="1" ht="20.25" x14ac:dyDescent="0.3">
      <c r="A105" s="9"/>
      <c r="B105" s="31"/>
      <c r="C105" s="31"/>
      <c r="D105" s="9"/>
      <c r="E105" s="9"/>
      <c r="F105" s="9"/>
      <c r="G105" s="9"/>
      <c r="H105" s="9"/>
      <c r="I105" s="9"/>
    </row>
    <row r="106" spans="1:9" s="10" customFormat="1" ht="23.25" x14ac:dyDescent="0.35">
      <c r="A106" s="46" t="s">
        <v>0</v>
      </c>
      <c r="B106" s="46"/>
      <c r="C106" s="46"/>
      <c r="D106" s="46"/>
      <c r="E106" s="46"/>
      <c r="F106" s="46"/>
      <c r="G106" s="9"/>
      <c r="H106" s="9"/>
      <c r="I106" s="9"/>
    </row>
    <row r="107" spans="1:9" s="10" customFormat="1" ht="23.25" x14ac:dyDescent="0.35">
      <c r="A107" s="46" t="s">
        <v>39</v>
      </c>
      <c r="B107" s="46"/>
      <c r="C107" s="46"/>
      <c r="D107" s="46"/>
      <c r="E107" s="46"/>
      <c r="F107" s="46"/>
      <c r="G107" s="9"/>
      <c r="H107" s="9"/>
      <c r="I107" s="9"/>
    </row>
    <row r="108" spans="1:9" s="10" customFormat="1" ht="23.25" x14ac:dyDescent="0.35">
      <c r="A108" s="46" t="str">
        <f>จ่ายจริง!A3</f>
        <v>งบประมาณรายจ่ายประจำปี พ.ศ. 2564</v>
      </c>
      <c r="B108" s="46"/>
      <c r="C108" s="46"/>
      <c r="D108" s="46"/>
      <c r="E108" s="46"/>
      <c r="F108" s="46"/>
      <c r="G108" s="9"/>
      <c r="H108" s="9"/>
      <c r="I108" s="9"/>
    </row>
    <row r="109" spans="1:9" s="10" customFormat="1" ht="23.25" x14ac:dyDescent="0.35">
      <c r="A109" s="46" t="s">
        <v>94</v>
      </c>
      <c r="B109" s="46"/>
      <c r="C109" s="46"/>
      <c r="D109" s="46"/>
      <c r="E109" s="46"/>
      <c r="F109" s="46"/>
      <c r="G109" s="9"/>
      <c r="H109" s="9"/>
      <c r="I109" s="9"/>
    </row>
    <row r="110" spans="1:9" s="10" customFormat="1" ht="20.25" x14ac:dyDescent="0.3">
      <c r="A110" s="9"/>
      <c r="B110" s="9"/>
      <c r="C110" s="9"/>
      <c r="D110" s="9"/>
      <c r="E110" s="9"/>
      <c r="F110" s="9"/>
      <c r="G110" s="9"/>
      <c r="H110" s="9"/>
      <c r="I110" s="9"/>
    </row>
    <row r="111" spans="1:9" s="10" customFormat="1" ht="20.25" x14ac:dyDescent="0.3">
      <c r="A111" s="47" t="s">
        <v>2</v>
      </c>
      <c r="B111" s="47" t="s">
        <v>3</v>
      </c>
      <c r="C111" s="48" t="s">
        <v>49</v>
      </c>
      <c r="D111" s="48"/>
      <c r="E111" s="48"/>
      <c r="F111" s="48"/>
      <c r="G111" s="9"/>
      <c r="H111" s="9"/>
      <c r="I111" s="9"/>
    </row>
    <row r="112" spans="1:9" s="10" customFormat="1" ht="20.25" x14ac:dyDescent="0.3">
      <c r="A112" s="47"/>
      <c r="B112" s="47"/>
      <c r="C112" s="32" t="s">
        <v>5</v>
      </c>
      <c r="D112" s="32" t="s">
        <v>26</v>
      </c>
      <c r="E112" s="12" t="s">
        <v>27</v>
      </c>
      <c r="F112" s="32" t="s">
        <v>28</v>
      </c>
      <c r="G112" s="9"/>
      <c r="H112" s="9"/>
      <c r="I112" s="9"/>
    </row>
    <row r="113" spans="1:9" s="10" customFormat="1" ht="20.25" x14ac:dyDescent="0.3">
      <c r="A113" s="30">
        <v>1</v>
      </c>
      <c r="B113" s="14" t="s">
        <v>9</v>
      </c>
      <c r="C113" s="21">
        <f>SUM(D113:F113)</f>
        <v>0</v>
      </c>
      <c r="D113" s="21"/>
      <c r="E113" s="21"/>
      <c r="F113" s="21"/>
      <c r="G113" s="9"/>
      <c r="H113" s="9"/>
      <c r="I113" s="9"/>
    </row>
    <row r="114" spans="1:9" s="10" customFormat="1" ht="20.25" x14ac:dyDescent="0.3">
      <c r="A114" s="30">
        <v>2</v>
      </c>
      <c r="B114" s="14" t="s">
        <v>10</v>
      </c>
      <c r="C114" s="21">
        <f t="shared" ref="C114:C123" si="3">SUM(D114:F114)</f>
        <v>0</v>
      </c>
      <c r="D114" s="21"/>
      <c r="E114" s="21"/>
      <c r="F114" s="21"/>
      <c r="G114" s="9"/>
      <c r="H114" s="9"/>
      <c r="I114" s="9"/>
    </row>
    <row r="115" spans="1:9" s="10" customFormat="1" ht="20.25" x14ac:dyDescent="0.3">
      <c r="A115" s="30">
        <v>3</v>
      </c>
      <c r="B115" s="14" t="s">
        <v>11</v>
      </c>
      <c r="C115" s="21">
        <f t="shared" si="3"/>
        <v>360000</v>
      </c>
      <c r="D115" s="21">
        <v>120000</v>
      </c>
      <c r="E115" s="21">
        <v>120000</v>
      </c>
      <c r="F115" s="21">
        <v>120000</v>
      </c>
      <c r="G115" s="9"/>
      <c r="H115" s="9"/>
      <c r="I115" s="9"/>
    </row>
    <row r="116" spans="1:9" s="10" customFormat="1" ht="20.25" x14ac:dyDescent="0.3">
      <c r="A116" s="30">
        <v>4</v>
      </c>
      <c r="B116" s="14" t="s">
        <v>12</v>
      </c>
      <c r="C116" s="21">
        <f t="shared" si="3"/>
        <v>60000</v>
      </c>
      <c r="D116" s="21">
        <v>25000</v>
      </c>
      <c r="E116" s="21">
        <v>15000</v>
      </c>
      <c r="F116" s="21">
        <v>20000</v>
      </c>
      <c r="G116" s="9"/>
      <c r="H116" s="9"/>
      <c r="I116" s="9"/>
    </row>
    <row r="117" spans="1:9" s="10" customFormat="1" ht="20.25" x14ac:dyDescent="0.3">
      <c r="A117" s="30">
        <v>5</v>
      </c>
      <c r="B117" s="14" t="s">
        <v>13</v>
      </c>
      <c r="C117" s="21">
        <f t="shared" si="3"/>
        <v>230000</v>
      </c>
      <c r="D117" s="21">
        <v>150000</v>
      </c>
      <c r="E117" s="21">
        <v>20000</v>
      </c>
      <c r="F117" s="21">
        <v>60000</v>
      </c>
      <c r="G117" s="9"/>
      <c r="H117" s="9"/>
      <c r="I117" s="9"/>
    </row>
    <row r="118" spans="1:9" s="10" customFormat="1" ht="20.25" x14ac:dyDescent="0.3">
      <c r="A118" s="30">
        <v>6</v>
      </c>
      <c r="B118" s="14" t="s">
        <v>14</v>
      </c>
      <c r="C118" s="21">
        <f t="shared" si="3"/>
        <v>125000</v>
      </c>
      <c r="D118" s="21">
        <v>100000</v>
      </c>
      <c r="E118" s="21">
        <v>5000</v>
      </c>
      <c r="F118" s="21">
        <v>20000</v>
      </c>
      <c r="G118" s="9"/>
      <c r="H118" s="9"/>
      <c r="I118" s="9"/>
    </row>
    <row r="119" spans="1:9" s="10" customFormat="1" ht="20.25" x14ac:dyDescent="0.3">
      <c r="A119" s="30">
        <v>7</v>
      </c>
      <c r="B119" s="14" t="s">
        <v>15</v>
      </c>
      <c r="C119" s="21">
        <f t="shared" si="3"/>
        <v>2000</v>
      </c>
      <c r="D119" s="21">
        <v>2000</v>
      </c>
      <c r="E119" s="21">
        <v>0</v>
      </c>
      <c r="F119" s="21">
        <v>0</v>
      </c>
      <c r="G119" s="9"/>
      <c r="H119" s="9"/>
      <c r="I119" s="9"/>
    </row>
    <row r="120" spans="1:9" s="10" customFormat="1" ht="20.25" x14ac:dyDescent="0.3">
      <c r="A120" s="30">
        <v>8</v>
      </c>
      <c r="B120" s="14" t="s">
        <v>16</v>
      </c>
      <c r="C120" s="21">
        <f t="shared" si="3"/>
        <v>0</v>
      </c>
      <c r="D120" s="21">
        <v>0</v>
      </c>
      <c r="E120" s="21">
        <v>0</v>
      </c>
      <c r="F120" s="21">
        <v>0</v>
      </c>
      <c r="G120" s="9"/>
      <c r="H120" s="9"/>
      <c r="I120" s="9"/>
    </row>
    <row r="121" spans="1:9" s="10" customFormat="1" ht="20.25" x14ac:dyDescent="0.3">
      <c r="A121" s="30">
        <v>9</v>
      </c>
      <c r="B121" s="14" t="s">
        <v>17</v>
      </c>
      <c r="C121" s="21">
        <f t="shared" si="3"/>
        <v>0</v>
      </c>
      <c r="D121" s="21">
        <v>0</v>
      </c>
      <c r="E121" s="21">
        <v>0</v>
      </c>
      <c r="F121" s="21">
        <v>0</v>
      </c>
      <c r="G121" s="9"/>
      <c r="H121" s="9"/>
      <c r="I121" s="9"/>
    </row>
    <row r="122" spans="1:9" s="10" customFormat="1" ht="20.25" x14ac:dyDescent="0.3">
      <c r="A122" s="30">
        <v>10</v>
      </c>
      <c r="B122" s="14" t="s">
        <v>18</v>
      </c>
      <c r="C122" s="21">
        <f t="shared" si="3"/>
        <v>262000</v>
      </c>
      <c r="D122" s="21">
        <v>0</v>
      </c>
      <c r="E122" s="21">
        <v>262000</v>
      </c>
      <c r="F122" s="21">
        <v>0</v>
      </c>
      <c r="G122" s="9"/>
      <c r="H122" s="9"/>
      <c r="I122" s="9"/>
    </row>
    <row r="123" spans="1:9" s="10" customFormat="1" ht="20.25" x14ac:dyDescent="0.3">
      <c r="A123" s="43" t="s">
        <v>5</v>
      </c>
      <c r="B123" s="43"/>
      <c r="C123" s="21">
        <f t="shared" si="3"/>
        <v>1039000</v>
      </c>
      <c r="D123" s="21">
        <f>SUM(D115:D122)</f>
        <v>397000</v>
      </c>
      <c r="E123" s="21">
        <f>SUM(E115:E122)</f>
        <v>422000</v>
      </c>
      <c r="F123" s="21">
        <f>SUM(F115:F122)</f>
        <v>220000</v>
      </c>
      <c r="G123" s="9"/>
      <c r="H123" s="9"/>
      <c r="I123" s="9"/>
    </row>
    <row r="124" spans="1:9" s="10" customFormat="1" ht="20.25" x14ac:dyDescent="0.3">
      <c r="A124" s="9"/>
      <c r="B124" s="9"/>
      <c r="C124" s="9"/>
      <c r="D124" s="9"/>
      <c r="E124" s="9"/>
      <c r="F124" s="9"/>
      <c r="G124" s="9"/>
      <c r="H124" s="9"/>
      <c r="I124" s="9"/>
    </row>
    <row r="125" spans="1:9" s="10" customFormat="1" ht="20.25" x14ac:dyDescent="0.3">
      <c r="A125" s="9" t="s">
        <v>19</v>
      </c>
      <c r="B125" s="9"/>
      <c r="C125" s="9"/>
      <c r="D125" s="9"/>
      <c r="E125" s="9"/>
      <c r="F125" s="9"/>
      <c r="G125" s="9"/>
      <c r="H125" s="9"/>
      <c r="I125" s="9"/>
    </row>
    <row r="126" spans="1:9" s="10" customFormat="1" ht="20.25" x14ac:dyDescent="0.3">
      <c r="A126" s="9"/>
      <c r="B126" s="9" t="s">
        <v>20</v>
      </c>
      <c r="C126" s="9"/>
      <c r="D126" s="9"/>
      <c r="E126" s="9"/>
      <c r="F126" s="9"/>
      <c r="G126" s="9"/>
      <c r="H126" s="9"/>
      <c r="I126" s="9"/>
    </row>
    <row r="127" spans="1:9" s="10" customFormat="1" ht="20.25" x14ac:dyDescent="0.3">
      <c r="A127" s="9"/>
      <c r="B127" s="9" t="s">
        <v>20</v>
      </c>
      <c r="C127" s="9"/>
      <c r="D127" s="9"/>
      <c r="E127" s="9"/>
      <c r="F127" s="9"/>
      <c r="G127" s="9"/>
      <c r="H127" s="9"/>
      <c r="I127" s="9"/>
    </row>
    <row r="128" spans="1:9" s="10" customFormat="1" ht="20.25" x14ac:dyDescent="0.3">
      <c r="A128" s="9"/>
      <c r="B128" s="9"/>
      <c r="C128" s="9"/>
      <c r="D128" s="9"/>
      <c r="E128" s="9"/>
      <c r="F128" s="9"/>
      <c r="G128" s="9"/>
      <c r="H128" s="9"/>
      <c r="I128" s="9"/>
    </row>
    <row r="129" spans="1:9" s="10" customFormat="1" ht="20.25" x14ac:dyDescent="0.3">
      <c r="A129" s="9"/>
      <c r="B129" s="9" t="s">
        <v>21</v>
      </c>
      <c r="C129" s="9"/>
      <c r="D129" s="9" t="s">
        <v>22</v>
      </c>
      <c r="E129" s="9"/>
      <c r="F129" s="9"/>
      <c r="G129" s="9"/>
      <c r="H129" s="9"/>
      <c r="I129" s="9"/>
    </row>
    <row r="130" spans="1:9" s="10" customFormat="1" ht="20.25" x14ac:dyDescent="0.3">
      <c r="A130" s="9"/>
      <c r="B130" s="31" t="s">
        <v>43</v>
      </c>
      <c r="C130" s="9"/>
      <c r="D130" s="44" t="s">
        <v>25</v>
      </c>
      <c r="E130" s="44"/>
      <c r="F130" s="9"/>
      <c r="G130" s="9"/>
      <c r="H130" s="9"/>
      <c r="I130" s="9"/>
    </row>
    <row r="131" spans="1:9" s="10" customFormat="1" ht="20.25" x14ac:dyDescent="0.3">
      <c r="A131" s="9"/>
      <c r="B131" s="31" t="s">
        <v>44</v>
      </c>
      <c r="C131" s="9"/>
      <c r="D131" s="9" t="s">
        <v>23</v>
      </c>
      <c r="E131" s="9"/>
      <c r="F131" s="9"/>
      <c r="G131" s="9"/>
      <c r="H131" s="9"/>
      <c r="I131" s="9"/>
    </row>
    <row r="132" spans="1:9" s="10" customFormat="1" ht="20.25" x14ac:dyDescent="0.3">
      <c r="A132" s="9"/>
      <c r="B132" s="35"/>
      <c r="C132" s="9"/>
      <c r="D132" s="9"/>
      <c r="E132" s="9"/>
      <c r="F132" s="9"/>
      <c r="G132" s="9"/>
      <c r="H132" s="9"/>
      <c r="I132" s="9"/>
    </row>
    <row r="133" spans="1:9" s="10" customFormat="1" ht="20.25" x14ac:dyDescent="0.3">
      <c r="A133" s="9"/>
      <c r="B133" s="35"/>
      <c r="C133" s="9"/>
      <c r="D133" s="9"/>
      <c r="E133" s="9"/>
      <c r="F133" s="9"/>
      <c r="G133" s="9"/>
      <c r="H133" s="9"/>
      <c r="I133" s="9"/>
    </row>
    <row r="134" spans="1:9" s="10" customFormat="1" ht="20.25" x14ac:dyDescent="0.3">
      <c r="A134" s="9"/>
      <c r="B134" s="35"/>
      <c r="C134" s="9"/>
      <c r="D134" s="9"/>
      <c r="E134" s="9"/>
      <c r="F134" s="9"/>
      <c r="G134" s="9"/>
      <c r="H134" s="9"/>
      <c r="I134" s="9"/>
    </row>
    <row r="135" spans="1:9" s="10" customFormat="1" ht="20.25" x14ac:dyDescent="0.3">
      <c r="A135" s="9"/>
      <c r="B135" s="35"/>
      <c r="C135" s="9"/>
      <c r="D135" s="9"/>
      <c r="E135" s="9"/>
      <c r="F135" s="9"/>
      <c r="G135" s="9"/>
      <c r="H135" s="9"/>
      <c r="I135" s="9"/>
    </row>
    <row r="136" spans="1:9" s="10" customFormat="1" ht="20.25" x14ac:dyDescent="0.3">
      <c r="A136" s="9"/>
      <c r="B136" s="35"/>
      <c r="C136" s="9"/>
      <c r="D136" s="9"/>
      <c r="E136" s="9"/>
      <c r="F136" s="9"/>
      <c r="G136" s="9"/>
      <c r="H136" s="9"/>
      <c r="I136" s="9"/>
    </row>
    <row r="137" spans="1:9" s="10" customFormat="1" ht="20.25" x14ac:dyDescent="0.3">
      <c r="A137" s="9"/>
      <c r="B137" s="35"/>
      <c r="C137" s="9"/>
      <c r="D137" s="9"/>
      <c r="E137" s="9"/>
      <c r="F137" s="9"/>
      <c r="G137" s="9"/>
      <c r="H137" s="9"/>
      <c r="I137" s="9"/>
    </row>
    <row r="138" spans="1:9" s="10" customFormat="1" ht="20.25" x14ac:dyDescent="0.3">
      <c r="A138" s="9"/>
      <c r="B138" s="35"/>
      <c r="C138" s="9"/>
      <c r="D138" s="9"/>
      <c r="E138" s="9"/>
      <c r="F138" s="9"/>
      <c r="G138" s="9"/>
      <c r="H138" s="9"/>
      <c r="I138" s="9"/>
    </row>
    <row r="139" spans="1:9" s="10" customFormat="1" ht="20.25" x14ac:dyDescent="0.3">
      <c r="A139" s="9"/>
      <c r="B139" s="35"/>
      <c r="C139" s="9"/>
      <c r="D139" s="9"/>
      <c r="E139" s="9"/>
      <c r="F139" s="9"/>
      <c r="G139" s="9"/>
      <c r="H139" s="9"/>
      <c r="I139" s="9"/>
    </row>
    <row r="140" spans="1:9" s="10" customFormat="1" ht="20.25" x14ac:dyDescent="0.3">
      <c r="A140" s="9"/>
      <c r="B140" s="31"/>
      <c r="C140" s="9"/>
      <c r="D140" s="9"/>
      <c r="E140" s="9"/>
      <c r="F140" s="9"/>
      <c r="G140" s="9"/>
      <c r="H140" s="9"/>
      <c r="I140" s="9"/>
    </row>
    <row r="141" spans="1:9" s="10" customFormat="1" ht="23.25" x14ac:dyDescent="0.35">
      <c r="A141" s="46" t="s">
        <v>0</v>
      </c>
      <c r="B141" s="46"/>
      <c r="C141" s="46"/>
      <c r="D141" s="46"/>
      <c r="E141" s="46"/>
      <c r="F141" s="46"/>
      <c r="G141" s="9"/>
      <c r="H141" s="9"/>
      <c r="I141" s="9"/>
    </row>
    <row r="142" spans="1:9" s="10" customFormat="1" ht="23.25" x14ac:dyDescent="0.35">
      <c r="A142" s="46" t="s">
        <v>40</v>
      </c>
      <c r="B142" s="46"/>
      <c r="C142" s="46"/>
      <c r="D142" s="46"/>
      <c r="E142" s="46"/>
      <c r="F142" s="46"/>
      <c r="G142" s="9"/>
      <c r="H142" s="9"/>
      <c r="I142" s="9"/>
    </row>
    <row r="143" spans="1:9" s="10" customFormat="1" ht="23.25" x14ac:dyDescent="0.35">
      <c r="A143" s="46" t="str">
        <f>จ่ายจริง!A3</f>
        <v>งบประมาณรายจ่ายประจำปี พ.ศ. 2564</v>
      </c>
      <c r="B143" s="46"/>
      <c r="C143" s="46"/>
      <c r="D143" s="46"/>
      <c r="E143" s="46"/>
      <c r="F143" s="46"/>
      <c r="G143" s="9"/>
      <c r="H143" s="9"/>
      <c r="I143" s="9"/>
    </row>
    <row r="144" spans="1:9" s="10" customFormat="1" ht="23.25" x14ac:dyDescent="0.35">
      <c r="A144" s="46" t="s">
        <v>94</v>
      </c>
      <c r="B144" s="46"/>
      <c r="C144" s="46"/>
      <c r="D144" s="46"/>
      <c r="E144" s="46"/>
      <c r="F144" s="46"/>
      <c r="G144" s="9"/>
      <c r="H144" s="9"/>
      <c r="I144" s="9"/>
    </row>
    <row r="145" spans="1:9" s="10" customFormat="1" ht="20.25" x14ac:dyDescent="0.3">
      <c r="A145" s="9"/>
      <c r="B145" s="9"/>
      <c r="C145" s="9"/>
      <c r="D145" s="9"/>
      <c r="E145" s="9"/>
      <c r="F145" s="9"/>
      <c r="G145" s="9"/>
      <c r="H145" s="9"/>
      <c r="I145" s="9"/>
    </row>
    <row r="146" spans="1:9" s="10" customFormat="1" ht="20.25" x14ac:dyDescent="0.3">
      <c r="A146" s="47" t="s">
        <v>2</v>
      </c>
      <c r="B146" s="47" t="s">
        <v>3</v>
      </c>
      <c r="C146" s="48" t="s">
        <v>49</v>
      </c>
      <c r="D146" s="48"/>
      <c r="E146" s="48"/>
      <c r="F146" s="48"/>
      <c r="G146" s="9"/>
      <c r="H146" s="9"/>
      <c r="I146" s="9"/>
    </row>
    <row r="147" spans="1:9" s="10" customFormat="1" ht="20.25" x14ac:dyDescent="0.3">
      <c r="A147" s="47"/>
      <c r="B147" s="47"/>
      <c r="C147" s="32" t="s">
        <v>5</v>
      </c>
      <c r="D147" s="32" t="s">
        <v>26</v>
      </c>
      <c r="E147" s="12" t="s">
        <v>27</v>
      </c>
      <c r="F147" s="32" t="s">
        <v>28</v>
      </c>
      <c r="G147" s="9"/>
      <c r="H147" s="9"/>
      <c r="I147" s="9"/>
    </row>
    <row r="148" spans="1:9" s="10" customFormat="1" ht="20.25" x14ac:dyDescent="0.3">
      <c r="A148" s="30">
        <v>1</v>
      </c>
      <c r="B148" s="14" t="s">
        <v>9</v>
      </c>
      <c r="C148" s="21">
        <f>SUM(D148:F148)</f>
        <v>0</v>
      </c>
      <c r="D148" s="21"/>
      <c r="E148" s="21"/>
      <c r="F148" s="21"/>
      <c r="G148" s="9"/>
      <c r="H148" s="9"/>
      <c r="I148" s="9"/>
    </row>
    <row r="149" spans="1:9" s="10" customFormat="1" ht="20.25" x14ac:dyDescent="0.3">
      <c r="A149" s="30">
        <v>2</v>
      </c>
      <c r="B149" s="14" t="s">
        <v>10</v>
      </c>
      <c r="C149" s="21">
        <f t="shared" ref="C149:C158" si="4">SUM(D149:F149)</f>
        <v>0</v>
      </c>
      <c r="D149" s="21"/>
      <c r="E149" s="21"/>
      <c r="F149" s="21"/>
      <c r="G149" s="9"/>
      <c r="H149" s="9"/>
      <c r="I149" s="9"/>
    </row>
    <row r="150" spans="1:9" s="10" customFormat="1" ht="20.25" x14ac:dyDescent="0.3">
      <c r="A150" s="30">
        <v>3</v>
      </c>
      <c r="B150" s="14" t="s">
        <v>11</v>
      </c>
      <c r="C150" s="21">
        <f t="shared" si="4"/>
        <v>195000</v>
      </c>
      <c r="D150" s="21">
        <v>65000</v>
      </c>
      <c r="E150" s="21">
        <v>65000</v>
      </c>
      <c r="F150" s="21">
        <v>65000</v>
      </c>
      <c r="G150" s="9"/>
      <c r="H150" s="9"/>
      <c r="I150" s="9"/>
    </row>
    <row r="151" spans="1:9" s="10" customFormat="1" ht="20.25" x14ac:dyDescent="0.3">
      <c r="A151" s="30">
        <v>5</v>
      </c>
      <c r="B151" s="14" t="s">
        <v>12</v>
      </c>
      <c r="C151" s="21">
        <f t="shared" si="4"/>
        <v>60000</v>
      </c>
      <c r="D151" s="21">
        <v>30000</v>
      </c>
      <c r="E151" s="21">
        <v>15000</v>
      </c>
      <c r="F151" s="21">
        <v>15000</v>
      </c>
      <c r="G151" s="9"/>
      <c r="H151" s="9"/>
      <c r="I151" s="9"/>
    </row>
    <row r="152" spans="1:9" s="10" customFormat="1" ht="20.25" x14ac:dyDescent="0.3">
      <c r="A152" s="30">
        <v>6</v>
      </c>
      <c r="B152" s="14" t="s">
        <v>13</v>
      </c>
      <c r="C152" s="21">
        <f t="shared" si="4"/>
        <v>19000</v>
      </c>
      <c r="D152" s="21">
        <v>0</v>
      </c>
      <c r="E152" s="21">
        <v>0</v>
      </c>
      <c r="F152" s="21">
        <v>19000</v>
      </c>
      <c r="G152" s="9"/>
      <c r="H152" s="9"/>
      <c r="I152" s="9"/>
    </row>
    <row r="153" spans="1:9" s="10" customFormat="1" ht="20.25" x14ac:dyDescent="0.3">
      <c r="A153" s="30">
        <v>7</v>
      </c>
      <c r="B153" s="14" t="s">
        <v>14</v>
      </c>
      <c r="C153" s="21">
        <f t="shared" si="4"/>
        <v>37000</v>
      </c>
      <c r="D153" s="21">
        <v>31000</v>
      </c>
      <c r="E153" s="21">
        <v>0</v>
      </c>
      <c r="F153" s="21">
        <v>6000</v>
      </c>
      <c r="G153" s="9"/>
      <c r="H153" s="9"/>
      <c r="I153" s="9"/>
    </row>
    <row r="154" spans="1:9" s="10" customFormat="1" ht="20.25" x14ac:dyDescent="0.3">
      <c r="A154" s="30">
        <v>8</v>
      </c>
      <c r="B154" s="14" t="s">
        <v>15</v>
      </c>
      <c r="C154" s="21">
        <f t="shared" si="4"/>
        <v>0</v>
      </c>
      <c r="D154" s="21">
        <v>0</v>
      </c>
      <c r="E154" s="21">
        <v>0</v>
      </c>
      <c r="F154" s="21">
        <v>0</v>
      </c>
      <c r="G154" s="9"/>
      <c r="H154" s="9"/>
      <c r="I154" s="9"/>
    </row>
    <row r="155" spans="1:9" s="10" customFormat="1" ht="20.25" x14ac:dyDescent="0.3">
      <c r="A155" s="30">
        <v>9</v>
      </c>
      <c r="B155" s="14" t="s">
        <v>16</v>
      </c>
      <c r="C155" s="21">
        <f t="shared" si="4"/>
        <v>0</v>
      </c>
      <c r="D155" s="21">
        <v>0</v>
      </c>
      <c r="E155" s="21">
        <v>0</v>
      </c>
      <c r="F155" s="21">
        <v>0</v>
      </c>
      <c r="G155" s="9"/>
      <c r="H155" s="9"/>
      <c r="I155" s="9"/>
    </row>
    <row r="156" spans="1:9" s="10" customFormat="1" ht="20.25" x14ac:dyDescent="0.3">
      <c r="A156" s="30">
        <v>10</v>
      </c>
      <c r="B156" s="14" t="s">
        <v>17</v>
      </c>
      <c r="C156" s="21">
        <f t="shared" si="4"/>
        <v>0</v>
      </c>
      <c r="D156" s="21">
        <v>0</v>
      </c>
      <c r="E156" s="21">
        <v>0</v>
      </c>
      <c r="F156" s="21">
        <v>0</v>
      </c>
      <c r="G156" s="9"/>
      <c r="H156" s="9"/>
      <c r="I156" s="9"/>
    </row>
    <row r="157" spans="1:9" s="10" customFormat="1" ht="20.25" x14ac:dyDescent="0.3">
      <c r="A157" s="30">
        <v>11</v>
      </c>
      <c r="B157" s="14" t="s">
        <v>18</v>
      </c>
      <c r="C157" s="21">
        <f t="shared" si="4"/>
        <v>0</v>
      </c>
      <c r="D157" s="21"/>
      <c r="E157" s="21"/>
      <c r="F157" s="21"/>
      <c r="G157" s="9"/>
      <c r="H157" s="9"/>
      <c r="I157" s="9"/>
    </row>
    <row r="158" spans="1:9" s="10" customFormat="1" ht="20.25" x14ac:dyDescent="0.3">
      <c r="A158" s="43" t="s">
        <v>5</v>
      </c>
      <c r="B158" s="43"/>
      <c r="C158" s="21">
        <f t="shared" si="4"/>
        <v>311000</v>
      </c>
      <c r="D158" s="21">
        <f>SUM(D148:D157)</f>
        <v>126000</v>
      </c>
      <c r="E158" s="21">
        <f>SUM(E148:E157)</f>
        <v>80000</v>
      </c>
      <c r="F158" s="21">
        <f>SUM(F148:F157)</f>
        <v>105000</v>
      </c>
      <c r="G158" s="9"/>
      <c r="H158" s="9"/>
      <c r="I158" s="9"/>
    </row>
    <row r="159" spans="1:9" s="10" customFormat="1" ht="20.25" x14ac:dyDescent="0.3">
      <c r="A159" s="9"/>
      <c r="B159" s="9"/>
      <c r="C159" s="9"/>
      <c r="D159" s="9"/>
      <c r="E159" s="9"/>
      <c r="F159" s="9"/>
      <c r="G159" s="9"/>
      <c r="H159" s="9"/>
      <c r="I159" s="9"/>
    </row>
    <row r="160" spans="1:9" s="10" customFormat="1" ht="20.25" x14ac:dyDescent="0.3">
      <c r="A160" s="9" t="s">
        <v>19</v>
      </c>
      <c r="B160" s="9"/>
      <c r="C160" s="9"/>
      <c r="D160" s="9"/>
      <c r="E160" s="9"/>
      <c r="F160" s="9"/>
      <c r="G160" s="9"/>
      <c r="H160" s="9"/>
      <c r="I160" s="9"/>
    </row>
    <row r="161" spans="1:9" s="10" customFormat="1" ht="20.25" x14ac:dyDescent="0.3">
      <c r="A161" s="9"/>
      <c r="B161" s="9" t="s">
        <v>20</v>
      </c>
      <c r="C161" s="9"/>
      <c r="D161" s="9"/>
      <c r="E161" s="9"/>
      <c r="F161" s="9"/>
      <c r="G161" s="9"/>
      <c r="H161" s="9"/>
      <c r="I161" s="9"/>
    </row>
    <row r="162" spans="1:9" s="10" customFormat="1" ht="20.25" x14ac:dyDescent="0.3">
      <c r="A162" s="9"/>
      <c r="B162" s="9" t="s">
        <v>20</v>
      </c>
      <c r="C162" s="9"/>
      <c r="D162" s="9"/>
      <c r="E162" s="9"/>
      <c r="F162" s="9"/>
      <c r="G162" s="9"/>
      <c r="H162" s="9"/>
      <c r="I162" s="9"/>
    </row>
    <row r="163" spans="1:9" s="10" customFormat="1" ht="20.25" x14ac:dyDescent="0.3">
      <c r="A163" s="9"/>
      <c r="B163" s="9"/>
      <c r="C163" s="9"/>
      <c r="D163" s="9"/>
      <c r="E163" s="9"/>
      <c r="F163" s="9"/>
      <c r="G163" s="9"/>
      <c r="H163" s="9"/>
      <c r="I163" s="9"/>
    </row>
    <row r="164" spans="1:9" s="10" customFormat="1" ht="20.25" x14ac:dyDescent="0.3">
      <c r="A164" s="9"/>
      <c r="B164" s="9" t="s">
        <v>21</v>
      </c>
      <c r="C164" s="9"/>
      <c r="D164" s="9" t="s">
        <v>22</v>
      </c>
      <c r="E164" s="9"/>
      <c r="F164" s="9"/>
      <c r="G164" s="9"/>
      <c r="H164" s="9"/>
      <c r="I164" s="9"/>
    </row>
    <row r="165" spans="1:9" s="10" customFormat="1" ht="20.25" x14ac:dyDescent="0.3">
      <c r="A165" s="9"/>
      <c r="B165" s="31" t="s">
        <v>41</v>
      </c>
      <c r="C165" s="9"/>
      <c r="D165" s="44" t="s">
        <v>25</v>
      </c>
      <c r="E165" s="44"/>
      <c r="F165" s="9"/>
      <c r="G165" s="9"/>
      <c r="H165" s="9"/>
      <c r="I165" s="9"/>
    </row>
    <row r="166" spans="1:9" s="10" customFormat="1" ht="20.25" x14ac:dyDescent="0.3">
      <c r="A166" s="9"/>
      <c r="B166" s="31" t="s">
        <v>42</v>
      </c>
      <c r="C166" s="9"/>
      <c r="D166" s="9" t="s">
        <v>23</v>
      </c>
      <c r="E166" s="9"/>
      <c r="F166" s="9"/>
      <c r="G166" s="9"/>
      <c r="H166" s="9"/>
      <c r="I166" s="9"/>
    </row>
    <row r="167" spans="1:9" s="10" customFormat="1" ht="20.25" x14ac:dyDescent="0.3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" x14ac:dyDescent="0.55000000000000004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24" x14ac:dyDescent="0.55000000000000004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24" x14ac:dyDescent="0.55000000000000004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24" x14ac:dyDescent="0.55000000000000004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24" x14ac:dyDescent="0.55000000000000004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24" x14ac:dyDescent="0.55000000000000004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24" x14ac:dyDescent="0.55000000000000004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24" x14ac:dyDescent="0.55000000000000004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24" x14ac:dyDescent="0.55000000000000004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24" x14ac:dyDescent="0.55000000000000004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24" x14ac:dyDescent="0.55000000000000004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24" x14ac:dyDescent="0.55000000000000004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24" x14ac:dyDescent="0.55000000000000004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24" x14ac:dyDescent="0.55000000000000004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24" x14ac:dyDescent="0.55000000000000004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24" x14ac:dyDescent="0.55000000000000004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24" x14ac:dyDescent="0.55000000000000004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24" x14ac:dyDescent="0.55000000000000004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24" x14ac:dyDescent="0.55000000000000004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24" x14ac:dyDescent="0.55000000000000004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24" x14ac:dyDescent="0.55000000000000004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24" x14ac:dyDescent="0.55000000000000004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24" x14ac:dyDescent="0.55000000000000004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24" x14ac:dyDescent="0.55000000000000004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24" x14ac:dyDescent="0.55000000000000004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24" x14ac:dyDescent="0.55000000000000004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24" x14ac:dyDescent="0.55000000000000004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24" x14ac:dyDescent="0.55000000000000004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24" x14ac:dyDescent="0.55000000000000004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24" x14ac:dyDescent="0.55000000000000004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24" x14ac:dyDescent="0.55000000000000004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24" x14ac:dyDescent="0.55000000000000004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24" x14ac:dyDescent="0.55000000000000004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24" x14ac:dyDescent="0.55000000000000004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24" x14ac:dyDescent="0.55000000000000004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24" x14ac:dyDescent="0.55000000000000004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24" x14ac:dyDescent="0.55000000000000004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24" x14ac:dyDescent="0.55000000000000004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24" x14ac:dyDescent="0.55000000000000004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24" x14ac:dyDescent="0.55000000000000004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24" x14ac:dyDescent="0.55000000000000004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24" x14ac:dyDescent="0.55000000000000004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24" x14ac:dyDescent="0.55000000000000004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24" x14ac:dyDescent="0.55000000000000004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24" x14ac:dyDescent="0.55000000000000004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24" x14ac:dyDescent="0.55000000000000004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24" x14ac:dyDescent="0.55000000000000004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24" x14ac:dyDescent="0.55000000000000004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24" x14ac:dyDescent="0.55000000000000004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24" x14ac:dyDescent="0.55000000000000004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24" x14ac:dyDescent="0.55000000000000004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24" x14ac:dyDescent="0.55000000000000004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24" x14ac:dyDescent="0.55000000000000004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24" x14ac:dyDescent="0.55000000000000004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24" x14ac:dyDescent="0.55000000000000004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24" x14ac:dyDescent="0.55000000000000004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24" x14ac:dyDescent="0.55000000000000004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24" x14ac:dyDescent="0.55000000000000004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24" x14ac:dyDescent="0.55000000000000004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24" x14ac:dyDescent="0.55000000000000004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24" x14ac:dyDescent="0.55000000000000004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24" x14ac:dyDescent="0.55000000000000004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24" x14ac:dyDescent="0.55000000000000004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24" x14ac:dyDescent="0.55000000000000004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24" x14ac:dyDescent="0.55000000000000004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24" x14ac:dyDescent="0.55000000000000004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24" x14ac:dyDescent="0.55000000000000004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24" x14ac:dyDescent="0.55000000000000004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24" x14ac:dyDescent="0.55000000000000004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24" x14ac:dyDescent="0.55000000000000004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24" x14ac:dyDescent="0.55000000000000004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24" x14ac:dyDescent="0.55000000000000004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24" x14ac:dyDescent="0.55000000000000004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24" x14ac:dyDescent="0.55000000000000004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24" x14ac:dyDescent="0.55000000000000004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4" x14ac:dyDescent="0.55000000000000004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" x14ac:dyDescent="0.55000000000000004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24" x14ac:dyDescent="0.55000000000000004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24" x14ac:dyDescent="0.55000000000000004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24" x14ac:dyDescent="0.55000000000000004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24" x14ac:dyDescent="0.55000000000000004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24" x14ac:dyDescent="0.55000000000000004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24" x14ac:dyDescent="0.55000000000000004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24" x14ac:dyDescent="0.55000000000000004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24" x14ac:dyDescent="0.55000000000000004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24" x14ac:dyDescent="0.55000000000000004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24" x14ac:dyDescent="0.55000000000000004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24" x14ac:dyDescent="0.55000000000000004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24" x14ac:dyDescent="0.55000000000000004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24" x14ac:dyDescent="0.55000000000000004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24" x14ac:dyDescent="0.55000000000000004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24" x14ac:dyDescent="0.55000000000000004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24" x14ac:dyDescent="0.55000000000000004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24" x14ac:dyDescent="0.55000000000000004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24" x14ac:dyDescent="0.55000000000000004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24" x14ac:dyDescent="0.55000000000000004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24" x14ac:dyDescent="0.55000000000000004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24" x14ac:dyDescent="0.55000000000000004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24" x14ac:dyDescent="0.55000000000000004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24" x14ac:dyDescent="0.55000000000000004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24" x14ac:dyDescent="0.55000000000000004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24" x14ac:dyDescent="0.55000000000000004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24" x14ac:dyDescent="0.55000000000000004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24" x14ac:dyDescent="0.55000000000000004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24" x14ac:dyDescent="0.55000000000000004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24" x14ac:dyDescent="0.55000000000000004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4" x14ac:dyDescent="0.55000000000000004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24" x14ac:dyDescent="0.55000000000000004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24" x14ac:dyDescent="0.55000000000000004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24" x14ac:dyDescent="0.55000000000000004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24" x14ac:dyDescent="0.55000000000000004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24" x14ac:dyDescent="0.55000000000000004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24" x14ac:dyDescent="0.55000000000000004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24" x14ac:dyDescent="0.55000000000000004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24" x14ac:dyDescent="0.55000000000000004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24" x14ac:dyDescent="0.55000000000000004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24" x14ac:dyDescent="0.55000000000000004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24" x14ac:dyDescent="0.55000000000000004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24" x14ac:dyDescent="0.55000000000000004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24" x14ac:dyDescent="0.55000000000000004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24" x14ac:dyDescent="0.55000000000000004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24" x14ac:dyDescent="0.55000000000000004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24" x14ac:dyDescent="0.55000000000000004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24" x14ac:dyDescent="0.55000000000000004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24" x14ac:dyDescent="0.55000000000000004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24" x14ac:dyDescent="0.55000000000000004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24" x14ac:dyDescent="0.55000000000000004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24" x14ac:dyDescent="0.55000000000000004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24" x14ac:dyDescent="0.55000000000000004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24" x14ac:dyDescent="0.55000000000000004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24" x14ac:dyDescent="0.55000000000000004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24" x14ac:dyDescent="0.55000000000000004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24" x14ac:dyDescent="0.55000000000000004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24" x14ac:dyDescent="0.55000000000000004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24" x14ac:dyDescent="0.55000000000000004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24" x14ac:dyDescent="0.55000000000000004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24" x14ac:dyDescent="0.55000000000000004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24" x14ac:dyDescent="0.55000000000000004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24" x14ac:dyDescent="0.55000000000000004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24" x14ac:dyDescent="0.55000000000000004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24" x14ac:dyDescent="0.55000000000000004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24" x14ac:dyDescent="0.55000000000000004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24" x14ac:dyDescent="0.55000000000000004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2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2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2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2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2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2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2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2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2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2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2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2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2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2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2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2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2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2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2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2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2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2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2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2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2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2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2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2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2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2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2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2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2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2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2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2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2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2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2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2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2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2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2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2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2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2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2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2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2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2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2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2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2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2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2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2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2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2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2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2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2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2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2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2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2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2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2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2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2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2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2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2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2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2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2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2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2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2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2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2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2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2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2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2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2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2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2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2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2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2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2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2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2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2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2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2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2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2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2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2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2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2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2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2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2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2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2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2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2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2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2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2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2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2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2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2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2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2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2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2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2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2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2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2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2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2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2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2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2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2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2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2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2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2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2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2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2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2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2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2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2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2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2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2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2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2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2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2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2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2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2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2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2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2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2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2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2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2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2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2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2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2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2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2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2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2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2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2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2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2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2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2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2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2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2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2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2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2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2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2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2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2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2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2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2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2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2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2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2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2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2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2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2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2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2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2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2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2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2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2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2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2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2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2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2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2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2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2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2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2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2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2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2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2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2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2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2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2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2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2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2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2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2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2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2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2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2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2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2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2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2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2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2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2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2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2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2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2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2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2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2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2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2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2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2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2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2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2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2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2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2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2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2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2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2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2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2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2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2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24" x14ac:dyDescent="0.55000000000000004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24" x14ac:dyDescent="0.55000000000000004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24" x14ac:dyDescent="0.55000000000000004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24" x14ac:dyDescent="0.55000000000000004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24" x14ac:dyDescent="0.55000000000000004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24" x14ac:dyDescent="0.55000000000000004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24" x14ac:dyDescent="0.55000000000000004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24" x14ac:dyDescent="0.55000000000000004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24" x14ac:dyDescent="0.55000000000000004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24" x14ac:dyDescent="0.55000000000000004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24" x14ac:dyDescent="0.55000000000000004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24" x14ac:dyDescent="0.55000000000000004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24" x14ac:dyDescent="0.55000000000000004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24" x14ac:dyDescent="0.55000000000000004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24" x14ac:dyDescent="0.55000000000000004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24" x14ac:dyDescent="0.55000000000000004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24" x14ac:dyDescent="0.55000000000000004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24" x14ac:dyDescent="0.55000000000000004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24" x14ac:dyDescent="0.55000000000000004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24" x14ac:dyDescent="0.55000000000000004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24" x14ac:dyDescent="0.55000000000000004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24" x14ac:dyDescent="0.55000000000000004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24" x14ac:dyDescent="0.55000000000000004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24" x14ac:dyDescent="0.55000000000000004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24" x14ac:dyDescent="0.55000000000000004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24" x14ac:dyDescent="0.55000000000000004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24" x14ac:dyDescent="0.55000000000000004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24" x14ac:dyDescent="0.55000000000000004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24" x14ac:dyDescent="0.55000000000000004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24" x14ac:dyDescent="0.55000000000000004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24" x14ac:dyDescent="0.55000000000000004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24" x14ac:dyDescent="0.55000000000000004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24" x14ac:dyDescent="0.55000000000000004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24" x14ac:dyDescent="0.55000000000000004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24" x14ac:dyDescent="0.55000000000000004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24" x14ac:dyDescent="0.55000000000000004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24" x14ac:dyDescent="0.55000000000000004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24" x14ac:dyDescent="0.55000000000000004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24" x14ac:dyDescent="0.55000000000000004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4" x14ac:dyDescent="0.55000000000000004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24" x14ac:dyDescent="0.55000000000000004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24" x14ac:dyDescent="0.55000000000000004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24" x14ac:dyDescent="0.55000000000000004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24" x14ac:dyDescent="0.55000000000000004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24" x14ac:dyDescent="0.55000000000000004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24" x14ac:dyDescent="0.55000000000000004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24" x14ac:dyDescent="0.55000000000000004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24" x14ac:dyDescent="0.55000000000000004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24" x14ac:dyDescent="0.55000000000000004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24" x14ac:dyDescent="0.55000000000000004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24" x14ac:dyDescent="0.55000000000000004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24" x14ac:dyDescent="0.55000000000000004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24" x14ac:dyDescent="0.55000000000000004">
      <c r="A689" s="1"/>
      <c r="B689" s="1"/>
      <c r="C689" s="1"/>
      <c r="D689" s="1"/>
      <c r="E689" s="1"/>
      <c r="F689" s="1"/>
      <c r="G689" s="1"/>
      <c r="H689" s="1"/>
      <c r="I689" s="1"/>
    </row>
  </sheetData>
  <mergeCells count="47">
    <mergeCell ref="A1:F1"/>
    <mergeCell ref="A2:F2"/>
    <mergeCell ref="A3:F3"/>
    <mergeCell ref="A4:F4"/>
    <mergeCell ref="A6:A7"/>
    <mergeCell ref="B6:B7"/>
    <mergeCell ref="C6:F6"/>
    <mergeCell ref="A71:F71"/>
    <mergeCell ref="A18:B18"/>
    <mergeCell ref="D25:E25"/>
    <mergeCell ref="A36:F36"/>
    <mergeCell ref="A37:F37"/>
    <mergeCell ref="A38:F38"/>
    <mergeCell ref="A39:F39"/>
    <mergeCell ref="A41:A42"/>
    <mergeCell ref="B41:B42"/>
    <mergeCell ref="C41:F41"/>
    <mergeCell ref="A53:B53"/>
    <mergeCell ref="D60:E60"/>
    <mergeCell ref="A109:F109"/>
    <mergeCell ref="A72:F72"/>
    <mergeCell ref="A73:F73"/>
    <mergeCell ref="A74:F74"/>
    <mergeCell ref="A76:A77"/>
    <mergeCell ref="B76:B77"/>
    <mergeCell ref="C76:F76"/>
    <mergeCell ref="A88:B88"/>
    <mergeCell ref="D95:E95"/>
    <mergeCell ref="A106:F106"/>
    <mergeCell ref="A107:F107"/>
    <mergeCell ref="A108:F108"/>
    <mergeCell ref="A158:B158"/>
    <mergeCell ref="D165:E165"/>
    <mergeCell ref="B95:C95"/>
    <mergeCell ref="B96:C96"/>
    <mergeCell ref="A142:F142"/>
    <mergeCell ref="A143:F143"/>
    <mergeCell ref="A144:F144"/>
    <mergeCell ref="A146:A147"/>
    <mergeCell ref="B146:B147"/>
    <mergeCell ref="C146:F146"/>
    <mergeCell ref="A111:A112"/>
    <mergeCell ref="B111:B112"/>
    <mergeCell ref="C111:F111"/>
    <mergeCell ref="A123:B123"/>
    <mergeCell ref="D130:E130"/>
    <mergeCell ref="A141:F141"/>
  </mergeCells>
  <pageMargins left="0.51181102362204722" right="0.11811023622047245" top="0.74803149606299213" bottom="0.35433070866141736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93"/>
  <sheetViews>
    <sheetView topLeftCell="A40" workbookViewId="0">
      <selection activeCell="E90" sqref="E90"/>
    </sheetView>
  </sheetViews>
  <sheetFormatPr defaultRowHeight="14.25" x14ac:dyDescent="0.2"/>
  <cols>
    <col min="1" max="1" width="6.875" customWidth="1"/>
    <col min="2" max="2" width="18.25" customWidth="1"/>
    <col min="3" max="3" width="17.625" customWidth="1"/>
    <col min="4" max="4" width="15.625" customWidth="1"/>
    <col min="5" max="5" width="16.375" customWidth="1"/>
    <col min="6" max="6" width="15.25" customWidth="1"/>
  </cols>
  <sheetData>
    <row r="1" spans="1:6" s="9" customFormat="1" ht="20.25" x14ac:dyDescent="0.3">
      <c r="A1" s="50" t="s">
        <v>0</v>
      </c>
      <c r="B1" s="50"/>
      <c r="C1" s="50"/>
      <c r="D1" s="50"/>
      <c r="E1" s="50"/>
      <c r="F1" s="50"/>
    </row>
    <row r="2" spans="1:6" s="9" customFormat="1" ht="20.25" x14ac:dyDescent="0.3">
      <c r="A2" s="50" t="s">
        <v>35</v>
      </c>
      <c r="B2" s="50"/>
      <c r="C2" s="50"/>
      <c r="D2" s="50"/>
      <c r="E2" s="50"/>
      <c r="F2" s="50"/>
    </row>
    <row r="3" spans="1:6" s="9" customFormat="1" ht="20.25" x14ac:dyDescent="0.3">
      <c r="A3" s="50" t="str">
        <f>จ่ายจริง!A3</f>
        <v>งบประมาณรายจ่ายประจำปี พ.ศ. 2564</v>
      </c>
      <c r="B3" s="50"/>
      <c r="C3" s="50"/>
      <c r="D3" s="50"/>
      <c r="E3" s="50"/>
      <c r="F3" s="50"/>
    </row>
    <row r="4" spans="1:6" s="9" customFormat="1" ht="20.25" x14ac:dyDescent="0.3">
      <c r="A4" s="50" t="s">
        <v>99</v>
      </c>
      <c r="B4" s="50"/>
      <c r="C4" s="50"/>
      <c r="D4" s="50"/>
      <c r="E4" s="50"/>
      <c r="F4" s="50"/>
    </row>
    <row r="5" spans="1:6" s="9" customFormat="1" ht="20.25" x14ac:dyDescent="0.3"/>
    <row r="6" spans="1:6" s="9" customFormat="1" ht="20.25" x14ac:dyDescent="0.3">
      <c r="A6" s="47" t="s">
        <v>2</v>
      </c>
      <c r="B6" s="47" t="s">
        <v>3</v>
      </c>
      <c r="C6" s="48" t="s">
        <v>49</v>
      </c>
      <c r="D6" s="48"/>
      <c r="E6" s="48"/>
      <c r="F6" s="48"/>
    </row>
    <row r="7" spans="1:6" s="9" customFormat="1" ht="20.25" x14ac:dyDescent="0.3">
      <c r="A7" s="47"/>
      <c r="B7" s="47"/>
      <c r="C7" s="33" t="s">
        <v>5</v>
      </c>
      <c r="D7" s="33" t="s">
        <v>29</v>
      </c>
      <c r="E7" s="12" t="s">
        <v>45</v>
      </c>
      <c r="F7" s="33" t="s">
        <v>31</v>
      </c>
    </row>
    <row r="8" spans="1:6" s="9" customFormat="1" ht="20.25" x14ac:dyDescent="0.3">
      <c r="A8" s="34">
        <v>1</v>
      </c>
      <c r="B8" s="14" t="s">
        <v>9</v>
      </c>
      <c r="C8" s="21">
        <f>SUM(D8:F8)</f>
        <v>1510000</v>
      </c>
      <c r="D8" s="21">
        <v>500000</v>
      </c>
      <c r="E8" s="21">
        <v>500000</v>
      </c>
      <c r="F8" s="21">
        <v>510000</v>
      </c>
    </row>
    <row r="9" spans="1:6" s="9" customFormat="1" ht="20.25" x14ac:dyDescent="0.3">
      <c r="A9" s="34">
        <v>2</v>
      </c>
      <c r="B9" s="14" t="s">
        <v>10</v>
      </c>
      <c r="C9" s="21">
        <f t="shared" ref="C9:C18" si="0">SUM(D9:F9)</f>
        <v>599580</v>
      </c>
      <c r="D9" s="21">
        <v>199860</v>
      </c>
      <c r="E9" s="21">
        <v>199860</v>
      </c>
      <c r="F9" s="21">
        <v>199860</v>
      </c>
    </row>
    <row r="10" spans="1:6" s="9" customFormat="1" ht="20.25" x14ac:dyDescent="0.3">
      <c r="A10" s="34">
        <v>3</v>
      </c>
      <c r="B10" s="14" t="s">
        <v>11</v>
      </c>
      <c r="C10" s="21">
        <f t="shared" si="0"/>
        <v>810000</v>
      </c>
      <c r="D10" s="21">
        <v>270000</v>
      </c>
      <c r="E10" s="21">
        <v>270000</v>
      </c>
      <c r="F10" s="21">
        <v>270000</v>
      </c>
    </row>
    <row r="11" spans="1:6" s="9" customFormat="1" ht="20.25" x14ac:dyDescent="0.3">
      <c r="A11" s="34">
        <v>4</v>
      </c>
      <c r="B11" s="14" t="s">
        <v>12</v>
      </c>
      <c r="C11" s="21">
        <f t="shared" si="0"/>
        <v>125000</v>
      </c>
      <c r="D11" s="21">
        <v>40000</v>
      </c>
      <c r="E11" s="21">
        <v>70000</v>
      </c>
      <c r="F11" s="21">
        <v>15000</v>
      </c>
    </row>
    <row r="12" spans="1:6" s="9" customFormat="1" ht="20.25" x14ac:dyDescent="0.3">
      <c r="A12" s="34">
        <v>5</v>
      </c>
      <c r="B12" s="14" t="s">
        <v>13</v>
      </c>
      <c r="C12" s="21">
        <f t="shared" si="0"/>
        <v>252000</v>
      </c>
      <c r="D12" s="21">
        <v>72000</v>
      </c>
      <c r="E12" s="21">
        <v>80000</v>
      </c>
      <c r="F12" s="21">
        <v>100000</v>
      </c>
    </row>
    <row r="13" spans="1:6" s="9" customFormat="1" ht="20.25" x14ac:dyDescent="0.3">
      <c r="A13" s="34">
        <v>6</v>
      </c>
      <c r="B13" s="14" t="s">
        <v>14</v>
      </c>
      <c r="C13" s="21">
        <f t="shared" si="0"/>
        <v>260000</v>
      </c>
      <c r="D13" s="21">
        <v>30000</v>
      </c>
      <c r="E13" s="21">
        <v>220000</v>
      </c>
      <c r="F13" s="21">
        <v>10000</v>
      </c>
    </row>
    <row r="14" spans="1:6" s="9" customFormat="1" ht="20.25" x14ac:dyDescent="0.3">
      <c r="A14" s="34">
        <v>7</v>
      </c>
      <c r="B14" s="14" t="s">
        <v>15</v>
      </c>
      <c r="C14" s="21">
        <f t="shared" si="0"/>
        <v>80000</v>
      </c>
      <c r="D14" s="21">
        <v>35000</v>
      </c>
      <c r="E14" s="21">
        <v>20000</v>
      </c>
      <c r="F14" s="21">
        <v>25000</v>
      </c>
    </row>
    <row r="15" spans="1:6" s="9" customFormat="1" ht="20.25" x14ac:dyDescent="0.3">
      <c r="A15" s="34">
        <v>8</v>
      </c>
      <c r="B15" s="14" t="s">
        <v>16</v>
      </c>
      <c r="C15" s="21">
        <f t="shared" si="0"/>
        <v>105000</v>
      </c>
      <c r="D15" s="21">
        <v>0</v>
      </c>
      <c r="E15" s="21">
        <v>0</v>
      </c>
      <c r="F15" s="21">
        <v>105000</v>
      </c>
    </row>
    <row r="16" spans="1:6" s="9" customFormat="1" ht="20.25" x14ac:dyDescent="0.3">
      <c r="A16" s="34">
        <v>9</v>
      </c>
      <c r="B16" s="14" t="s">
        <v>17</v>
      </c>
      <c r="C16" s="21">
        <f t="shared" si="0"/>
        <v>0</v>
      </c>
      <c r="D16" s="21">
        <v>0</v>
      </c>
      <c r="E16" s="21">
        <v>0</v>
      </c>
      <c r="F16" s="21">
        <v>0</v>
      </c>
    </row>
    <row r="17" spans="1:6" s="9" customFormat="1" ht="20.25" x14ac:dyDescent="0.3">
      <c r="A17" s="34">
        <v>10</v>
      </c>
      <c r="B17" s="14" t="s">
        <v>18</v>
      </c>
      <c r="C17" s="21">
        <f t="shared" si="0"/>
        <v>0</v>
      </c>
      <c r="D17" s="21">
        <v>0</v>
      </c>
      <c r="E17" s="21">
        <v>0</v>
      </c>
      <c r="F17" s="21">
        <v>0</v>
      </c>
    </row>
    <row r="18" spans="1:6" s="9" customFormat="1" ht="20.25" x14ac:dyDescent="0.3">
      <c r="A18" s="43" t="s">
        <v>5</v>
      </c>
      <c r="B18" s="43"/>
      <c r="C18" s="21">
        <f t="shared" si="0"/>
        <v>3741580</v>
      </c>
      <c r="D18" s="21">
        <f>SUM(D8:D17)</f>
        <v>1146860</v>
      </c>
      <c r="E18" s="21">
        <f>SUM(E8:E17)</f>
        <v>1359860</v>
      </c>
      <c r="F18" s="21">
        <f>SUM(F8:F17)</f>
        <v>1234860</v>
      </c>
    </row>
    <row r="19" spans="1:6" s="9" customFormat="1" ht="20.25" x14ac:dyDescent="0.3"/>
    <row r="20" spans="1:6" s="9" customFormat="1" ht="20.25" x14ac:dyDescent="0.3">
      <c r="A20" s="9" t="s">
        <v>19</v>
      </c>
    </row>
    <row r="21" spans="1:6" s="9" customFormat="1" ht="20.25" x14ac:dyDescent="0.3">
      <c r="B21" s="9" t="s">
        <v>20</v>
      </c>
    </row>
    <row r="22" spans="1:6" s="9" customFormat="1" ht="20.25" x14ac:dyDescent="0.3">
      <c r="B22" s="9" t="s">
        <v>20</v>
      </c>
    </row>
    <row r="23" spans="1:6" s="9" customFormat="1" ht="20.25" x14ac:dyDescent="0.3"/>
    <row r="24" spans="1:6" s="9" customFormat="1" ht="20.25" x14ac:dyDescent="0.3">
      <c r="B24" s="9" t="s">
        <v>21</v>
      </c>
      <c r="D24" s="9" t="s">
        <v>22</v>
      </c>
    </row>
    <row r="25" spans="1:6" s="9" customFormat="1" ht="20.25" x14ac:dyDescent="0.3">
      <c r="B25" s="35" t="s">
        <v>83</v>
      </c>
      <c r="D25" s="44" t="s">
        <v>25</v>
      </c>
      <c r="E25" s="44"/>
    </row>
    <row r="26" spans="1:6" s="9" customFormat="1" ht="20.25" x14ac:dyDescent="0.3">
      <c r="B26" s="35" t="s">
        <v>36</v>
      </c>
      <c r="D26" s="9" t="s">
        <v>23</v>
      </c>
    </row>
    <row r="27" spans="1:6" s="9" customFormat="1" ht="20.25" x14ac:dyDescent="0.3">
      <c r="B27" s="35"/>
    </row>
    <row r="28" spans="1:6" s="9" customFormat="1" ht="20.25" x14ac:dyDescent="0.3">
      <c r="B28" s="35"/>
    </row>
    <row r="29" spans="1:6" s="9" customFormat="1" ht="20.25" x14ac:dyDescent="0.3">
      <c r="B29" s="35"/>
    </row>
    <row r="30" spans="1:6" s="9" customFormat="1" ht="20.25" x14ac:dyDescent="0.3">
      <c r="B30" s="35"/>
    </row>
    <row r="31" spans="1:6" s="9" customFormat="1" ht="20.25" x14ac:dyDescent="0.3">
      <c r="B31" s="35"/>
    </row>
    <row r="32" spans="1:6" s="9" customFormat="1" ht="20.25" x14ac:dyDescent="0.3">
      <c r="B32" s="35"/>
    </row>
    <row r="33" spans="1:6" s="9" customFormat="1" ht="20.25" x14ac:dyDescent="0.3">
      <c r="B33" s="35"/>
    </row>
    <row r="34" spans="1:6" s="9" customFormat="1" ht="20.25" x14ac:dyDescent="0.3">
      <c r="B34" s="35"/>
    </row>
    <row r="35" spans="1:6" s="9" customFormat="1" ht="20.25" x14ac:dyDescent="0.3">
      <c r="B35" s="35"/>
    </row>
    <row r="36" spans="1:6" s="9" customFormat="1" ht="20.25" x14ac:dyDescent="0.3">
      <c r="B36" s="35"/>
    </row>
    <row r="37" spans="1:6" s="9" customFormat="1" ht="20.25" x14ac:dyDescent="0.3">
      <c r="A37" s="50" t="s">
        <v>0</v>
      </c>
      <c r="B37" s="50"/>
      <c r="C37" s="50"/>
      <c r="D37" s="50"/>
      <c r="E37" s="50"/>
      <c r="F37" s="50"/>
    </row>
    <row r="38" spans="1:6" s="9" customFormat="1" ht="20.25" x14ac:dyDescent="0.3">
      <c r="A38" s="50" t="s">
        <v>37</v>
      </c>
      <c r="B38" s="50"/>
      <c r="C38" s="50"/>
      <c r="D38" s="50"/>
      <c r="E38" s="50"/>
      <c r="F38" s="50"/>
    </row>
    <row r="39" spans="1:6" s="9" customFormat="1" ht="20.25" x14ac:dyDescent="0.3">
      <c r="A39" s="50" t="str">
        <f>จ่ายจริง!A3</f>
        <v>งบประมาณรายจ่ายประจำปี พ.ศ. 2564</v>
      </c>
      <c r="B39" s="50"/>
      <c r="C39" s="50"/>
      <c r="D39" s="50"/>
      <c r="E39" s="50"/>
      <c r="F39" s="50"/>
    </row>
    <row r="40" spans="1:6" s="9" customFormat="1" ht="20.25" x14ac:dyDescent="0.3">
      <c r="A40" s="50" t="s">
        <v>99</v>
      </c>
      <c r="B40" s="50"/>
      <c r="C40" s="50"/>
      <c r="D40" s="50"/>
      <c r="E40" s="50"/>
      <c r="F40" s="50"/>
    </row>
    <row r="41" spans="1:6" s="9" customFormat="1" ht="20.25" x14ac:dyDescent="0.3"/>
    <row r="42" spans="1:6" s="9" customFormat="1" ht="20.25" x14ac:dyDescent="0.3">
      <c r="A42" s="47" t="s">
        <v>2</v>
      </c>
      <c r="B42" s="47" t="s">
        <v>3</v>
      </c>
      <c r="C42" s="48" t="s">
        <v>49</v>
      </c>
      <c r="D42" s="48"/>
      <c r="E42" s="48"/>
      <c r="F42" s="48"/>
    </row>
    <row r="43" spans="1:6" s="9" customFormat="1" ht="20.25" x14ac:dyDescent="0.3">
      <c r="A43" s="47"/>
      <c r="B43" s="47"/>
      <c r="C43" s="33" t="s">
        <v>5</v>
      </c>
      <c r="D43" s="33" t="s">
        <v>29</v>
      </c>
      <c r="E43" s="12" t="s">
        <v>45</v>
      </c>
      <c r="F43" s="33" t="s">
        <v>31</v>
      </c>
    </row>
    <row r="44" spans="1:6" s="9" customFormat="1" ht="20.25" x14ac:dyDescent="0.3">
      <c r="A44" s="34">
        <v>1</v>
      </c>
      <c r="B44" s="14" t="s">
        <v>9</v>
      </c>
      <c r="C44" s="21">
        <f>SUM(D44:F44)</f>
        <v>0</v>
      </c>
      <c r="D44" s="21"/>
      <c r="E44" s="21"/>
      <c r="F44" s="21"/>
    </row>
    <row r="45" spans="1:6" s="9" customFormat="1" ht="20.25" x14ac:dyDescent="0.3">
      <c r="A45" s="34">
        <v>2</v>
      </c>
      <c r="B45" s="14" t="s">
        <v>10</v>
      </c>
      <c r="C45" s="21">
        <f t="shared" ref="C45:C54" si="1">SUM(D45:F45)</f>
        <v>0</v>
      </c>
      <c r="D45" s="21"/>
      <c r="E45" s="21"/>
      <c r="F45" s="21"/>
    </row>
    <row r="46" spans="1:6" s="9" customFormat="1" ht="20.25" x14ac:dyDescent="0.3">
      <c r="A46" s="34">
        <v>3</v>
      </c>
      <c r="B46" s="14" t="s">
        <v>11</v>
      </c>
      <c r="C46" s="21">
        <f t="shared" si="1"/>
        <v>210000</v>
      </c>
      <c r="D46" s="21">
        <v>70000</v>
      </c>
      <c r="E46" s="21">
        <v>70000</v>
      </c>
      <c r="F46" s="21">
        <v>70000</v>
      </c>
    </row>
    <row r="47" spans="1:6" s="9" customFormat="1" ht="20.25" x14ac:dyDescent="0.3">
      <c r="A47" s="34">
        <v>4</v>
      </c>
      <c r="B47" s="14" t="s">
        <v>12</v>
      </c>
      <c r="C47" s="21">
        <f t="shared" si="1"/>
        <v>45000</v>
      </c>
      <c r="D47" s="21">
        <v>5000</v>
      </c>
      <c r="E47" s="21">
        <v>25000</v>
      </c>
      <c r="F47" s="21">
        <v>15000</v>
      </c>
    </row>
    <row r="48" spans="1:6" s="9" customFormat="1" ht="20.25" x14ac:dyDescent="0.3">
      <c r="A48" s="34">
        <v>5</v>
      </c>
      <c r="B48" s="14" t="s">
        <v>13</v>
      </c>
      <c r="C48" s="21">
        <f t="shared" si="1"/>
        <v>92000</v>
      </c>
      <c r="D48" s="21">
        <v>30000</v>
      </c>
      <c r="E48" s="21">
        <v>22000</v>
      </c>
      <c r="F48" s="21">
        <v>40000</v>
      </c>
    </row>
    <row r="49" spans="1:6" s="9" customFormat="1" ht="20.25" x14ac:dyDescent="0.3">
      <c r="A49" s="34">
        <v>6</v>
      </c>
      <c r="B49" s="14" t="s">
        <v>14</v>
      </c>
      <c r="C49" s="21">
        <f t="shared" si="1"/>
        <v>63000</v>
      </c>
      <c r="D49" s="21">
        <v>15000</v>
      </c>
      <c r="E49" s="21">
        <v>30000</v>
      </c>
      <c r="F49" s="21">
        <v>18000</v>
      </c>
    </row>
    <row r="50" spans="1:6" s="9" customFormat="1" ht="20.25" x14ac:dyDescent="0.3">
      <c r="A50" s="34">
        <v>7</v>
      </c>
      <c r="B50" s="14" t="s">
        <v>15</v>
      </c>
      <c r="C50" s="21">
        <f t="shared" si="1"/>
        <v>0</v>
      </c>
      <c r="D50" s="21">
        <v>0</v>
      </c>
      <c r="E50" s="21">
        <v>0</v>
      </c>
      <c r="F50" s="21">
        <v>0</v>
      </c>
    </row>
    <row r="51" spans="1:6" s="9" customFormat="1" ht="20.25" x14ac:dyDescent="0.3">
      <c r="A51" s="34">
        <v>8</v>
      </c>
      <c r="B51" s="14" t="s">
        <v>16</v>
      </c>
      <c r="C51" s="21">
        <f t="shared" si="1"/>
        <v>0</v>
      </c>
      <c r="D51" s="21">
        <v>0</v>
      </c>
      <c r="E51" s="21">
        <v>0</v>
      </c>
      <c r="F51" s="21">
        <v>0</v>
      </c>
    </row>
    <row r="52" spans="1:6" s="9" customFormat="1" ht="20.25" x14ac:dyDescent="0.3">
      <c r="A52" s="34">
        <v>9</v>
      </c>
      <c r="B52" s="14" t="s">
        <v>17</v>
      </c>
      <c r="C52" s="21">
        <f t="shared" si="1"/>
        <v>0</v>
      </c>
      <c r="D52" s="21">
        <v>0</v>
      </c>
      <c r="E52" s="21">
        <v>0</v>
      </c>
      <c r="F52" s="21">
        <v>0</v>
      </c>
    </row>
    <row r="53" spans="1:6" s="9" customFormat="1" ht="20.25" x14ac:dyDescent="0.3">
      <c r="A53" s="34">
        <v>10</v>
      </c>
      <c r="B53" s="14" t="s">
        <v>18</v>
      </c>
      <c r="C53" s="21">
        <f t="shared" si="1"/>
        <v>0</v>
      </c>
      <c r="D53" s="21"/>
      <c r="E53" s="21">
        <v>0</v>
      </c>
      <c r="F53" s="21">
        <v>0</v>
      </c>
    </row>
    <row r="54" spans="1:6" s="9" customFormat="1" ht="20.25" x14ac:dyDescent="0.3">
      <c r="A54" s="43" t="s">
        <v>5</v>
      </c>
      <c r="B54" s="43"/>
      <c r="C54" s="21">
        <f t="shared" si="1"/>
        <v>410000</v>
      </c>
      <c r="D54" s="21">
        <f>SUM(D44:D53)</f>
        <v>120000</v>
      </c>
      <c r="E54" s="21">
        <f>SUM(E44:E53)</f>
        <v>147000</v>
      </c>
      <c r="F54" s="21">
        <f>SUM(F44:F53)</f>
        <v>143000</v>
      </c>
    </row>
    <row r="55" spans="1:6" s="9" customFormat="1" ht="20.25" x14ac:dyDescent="0.3"/>
    <row r="56" spans="1:6" s="9" customFormat="1" ht="20.25" x14ac:dyDescent="0.3">
      <c r="A56" s="9" t="s">
        <v>19</v>
      </c>
    </row>
    <row r="57" spans="1:6" s="9" customFormat="1" ht="20.25" x14ac:dyDescent="0.3">
      <c r="B57" s="9" t="s">
        <v>20</v>
      </c>
    </row>
    <row r="58" spans="1:6" s="9" customFormat="1" ht="20.25" x14ac:dyDescent="0.3">
      <c r="B58" s="9" t="s">
        <v>20</v>
      </c>
    </row>
    <row r="59" spans="1:6" s="9" customFormat="1" ht="20.25" x14ac:dyDescent="0.3"/>
    <row r="60" spans="1:6" s="9" customFormat="1" ht="20.25" x14ac:dyDescent="0.3">
      <c r="B60" s="9" t="s">
        <v>21</v>
      </c>
      <c r="D60" s="9" t="s">
        <v>22</v>
      </c>
    </row>
    <row r="61" spans="1:6" s="9" customFormat="1" ht="20.25" x14ac:dyDescent="0.3">
      <c r="B61" s="35" t="s">
        <v>90</v>
      </c>
      <c r="D61" s="44" t="s">
        <v>25</v>
      </c>
      <c r="E61" s="44"/>
    </row>
    <row r="62" spans="1:6" s="9" customFormat="1" ht="20.25" x14ac:dyDescent="0.3">
      <c r="B62" s="35" t="s">
        <v>91</v>
      </c>
      <c r="D62" s="9" t="s">
        <v>23</v>
      </c>
    </row>
    <row r="63" spans="1:6" s="9" customFormat="1" ht="20.25" x14ac:dyDescent="0.3">
      <c r="B63" s="35" t="s">
        <v>24</v>
      </c>
    </row>
    <row r="64" spans="1:6" s="9" customFormat="1" ht="20.25" x14ac:dyDescent="0.3">
      <c r="B64" s="35"/>
    </row>
    <row r="65" spans="1:6" s="9" customFormat="1" ht="20.25" x14ac:dyDescent="0.3">
      <c r="B65" s="35"/>
    </row>
    <row r="66" spans="1:6" s="9" customFormat="1" ht="20.25" x14ac:dyDescent="0.3">
      <c r="B66" s="35"/>
    </row>
    <row r="67" spans="1:6" s="9" customFormat="1" ht="20.25" x14ac:dyDescent="0.3">
      <c r="B67" s="35"/>
    </row>
    <row r="68" spans="1:6" s="9" customFormat="1" ht="20.25" x14ac:dyDescent="0.3">
      <c r="B68" s="35"/>
    </row>
    <row r="69" spans="1:6" s="9" customFormat="1" ht="20.25" x14ac:dyDescent="0.3">
      <c r="B69" s="35"/>
    </row>
    <row r="70" spans="1:6" s="9" customFormat="1" ht="20.25" x14ac:dyDescent="0.3">
      <c r="B70" s="35"/>
    </row>
    <row r="71" spans="1:6" s="9" customFormat="1" ht="20.25" x14ac:dyDescent="0.3">
      <c r="B71" s="35"/>
    </row>
    <row r="72" spans="1:6" s="9" customFormat="1" ht="20.25" x14ac:dyDescent="0.3">
      <c r="B72" s="35"/>
    </row>
    <row r="73" spans="1:6" s="9" customFormat="1" ht="20.25" x14ac:dyDescent="0.3">
      <c r="A73" s="50" t="s">
        <v>0</v>
      </c>
      <c r="B73" s="50"/>
      <c r="C73" s="50"/>
      <c r="D73" s="50"/>
      <c r="E73" s="50"/>
      <c r="F73" s="50"/>
    </row>
    <row r="74" spans="1:6" s="9" customFormat="1" ht="20.25" x14ac:dyDescent="0.3">
      <c r="A74" s="50" t="s">
        <v>38</v>
      </c>
      <c r="B74" s="50"/>
      <c r="C74" s="50"/>
      <c r="D74" s="50"/>
      <c r="E74" s="50"/>
      <c r="F74" s="50"/>
    </row>
    <row r="75" spans="1:6" s="9" customFormat="1" ht="20.25" x14ac:dyDescent="0.3">
      <c r="A75" s="50" t="str">
        <f>จ่ายจริง!A3</f>
        <v>งบประมาณรายจ่ายประจำปี พ.ศ. 2564</v>
      </c>
      <c r="B75" s="50"/>
      <c r="C75" s="50"/>
      <c r="D75" s="50"/>
      <c r="E75" s="50"/>
      <c r="F75" s="50"/>
    </row>
    <row r="76" spans="1:6" s="9" customFormat="1" ht="20.25" x14ac:dyDescent="0.3">
      <c r="A76" s="50" t="s">
        <v>99</v>
      </c>
      <c r="B76" s="50"/>
      <c r="C76" s="50"/>
      <c r="D76" s="50"/>
      <c r="E76" s="50"/>
      <c r="F76" s="50"/>
    </row>
    <row r="77" spans="1:6" s="9" customFormat="1" ht="20.25" x14ac:dyDescent="0.3"/>
    <row r="78" spans="1:6" s="9" customFormat="1" ht="20.25" x14ac:dyDescent="0.3">
      <c r="A78" s="47" t="s">
        <v>2</v>
      </c>
      <c r="B78" s="47" t="s">
        <v>3</v>
      </c>
      <c r="C78" s="48" t="s">
        <v>49</v>
      </c>
      <c r="D78" s="48"/>
      <c r="E78" s="48"/>
      <c r="F78" s="48"/>
    </row>
    <row r="79" spans="1:6" s="9" customFormat="1" ht="20.25" x14ac:dyDescent="0.3">
      <c r="A79" s="47"/>
      <c r="B79" s="47"/>
      <c r="C79" s="33" t="s">
        <v>5</v>
      </c>
      <c r="D79" s="33" t="s">
        <v>29</v>
      </c>
      <c r="E79" s="12" t="s">
        <v>45</v>
      </c>
      <c r="F79" s="33" t="s">
        <v>31</v>
      </c>
    </row>
    <row r="80" spans="1:6" s="9" customFormat="1" ht="20.25" x14ac:dyDescent="0.3">
      <c r="A80" s="34">
        <v>1</v>
      </c>
      <c r="B80" s="14" t="s">
        <v>9</v>
      </c>
      <c r="C80" s="21">
        <f>SUM(D80:F80)</f>
        <v>0</v>
      </c>
      <c r="D80" s="21"/>
      <c r="E80" s="21"/>
      <c r="F80" s="21"/>
    </row>
    <row r="81" spans="1:6" s="9" customFormat="1" ht="20.25" x14ac:dyDescent="0.3">
      <c r="A81" s="34">
        <v>2</v>
      </c>
      <c r="B81" s="14" t="s">
        <v>10</v>
      </c>
      <c r="C81" s="21">
        <f t="shared" ref="C81:C90" si="2">SUM(D81:F81)</f>
        <v>0</v>
      </c>
      <c r="D81" s="21"/>
      <c r="E81" s="21"/>
      <c r="F81" s="21"/>
    </row>
    <row r="82" spans="1:6" s="9" customFormat="1" ht="20.25" x14ac:dyDescent="0.3">
      <c r="A82" s="34">
        <v>3</v>
      </c>
      <c r="B82" s="14" t="s">
        <v>11</v>
      </c>
      <c r="C82" s="21">
        <f t="shared" si="2"/>
        <v>155000</v>
      </c>
      <c r="D82" s="21">
        <v>50000</v>
      </c>
      <c r="E82" s="21">
        <v>50000</v>
      </c>
      <c r="F82" s="21">
        <v>55000</v>
      </c>
    </row>
    <row r="83" spans="1:6" s="9" customFormat="1" ht="20.25" x14ac:dyDescent="0.3">
      <c r="A83" s="34">
        <v>5</v>
      </c>
      <c r="B83" s="14" t="s">
        <v>12</v>
      </c>
      <c r="C83" s="21">
        <f t="shared" si="2"/>
        <v>45000</v>
      </c>
      <c r="D83" s="21">
        <v>5000</v>
      </c>
      <c r="E83" s="21">
        <v>15000</v>
      </c>
      <c r="F83" s="21">
        <v>25000</v>
      </c>
    </row>
    <row r="84" spans="1:6" s="9" customFormat="1" ht="20.25" x14ac:dyDescent="0.3">
      <c r="A84" s="34">
        <v>6</v>
      </c>
      <c r="B84" s="14" t="s">
        <v>13</v>
      </c>
      <c r="C84" s="21">
        <f t="shared" si="2"/>
        <v>75000</v>
      </c>
      <c r="D84" s="21">
        <v>30000</v>
      </c>
      <c r="E84" s="21">
        <v>20000</v>
      </c>
      <c r="F84" s="21">
        <v>25000</v>
      </c>
    </row>
    <row r="85" spans="1:6" s="9" customFormat="1" ht="20.25" x14ac:dyDescent="0.3">
      <c r="A85" s="34">
        <v>7</v>
      </c>
      <c r="B85" s="14" t="s">
        <v>14</v>
      </c>
      <c r="C85" s="21">
        <f t="shared" si="2"/>
        <v>20000</v>
      </c>
      <c r="D85" s="21">
        <v>0</v>
      </c>
      <c r="E85" s="21">
        <v>0</v>
      </c>
      <c r="F85" s="21">
        <v>20000</v>
      </c>
    </row>
    <row r="86" spans="1:6" s="9" customFormat="1" ht="20.25" x14ac:dyDescent="0.3">
      <c r="A86" s="34">
        <v>8</v>
      </c>
      <c r="B86" s="14" t="s">
        <v>15</v>
      </c>
      <c r="C86" s="21">
        <f t="shared" si="2"/>
        <v>0</v>
      </c>
      <c r="D86" s="21">
        <v>0</v>
      </c>
      <c r="E86" s="21">
        <v>0</v>
      </c>
      <c r="F86" s="21">
        <v>0</v>
      </c>
    </row>
    <row r="87" spans="1:6" s="9" customFormat="1" ht="20.25" x14ac:dyDescent="0.3">
      <c r="A87" s="34">
        <v>9</v>
      </c>
      <c r="B87" s="14" t="s">
        <v>16</v>
      </c>
      <c r="C87" s="21">
        <f t="shared" si="2"/>
        <v>0</v>
      </c>
      <c r="D87" s="21">
        <v>0</v>
      </c>
      <c r="E87" s="21">
        <v>0</v>
      </c>
      <c r="F87" s="21">
        <v>0</v>
      </c>
    </row>
    <row r="88" spans="1:6" s="9" customFormat="1" ht="20.25" x14ac:dyDescent="0.3">
      <c r="A88" s="34">
        <v>10</v>
      </c>
      <c r="B88" s="14" t="s">
        <v>17</v>
      </c>
      <c r="C88" s="21">
        <f t="shared" si="2"/>
        <v>1600000</v>
      </c>
      <c r="D88" s="21">
        <v>300000</v>
      </c>
      <c r="E88" s="21">
        <v>800000</v>
      </c>
      <c r="F88" s="21">
        <v>500000</v>
      </c>
    </row>
    <row r="89" spans="1:6" s="9" customFormat="1" ht="20.25" x14ac:dyDescent="0.3">
      <c r="A89" s="34">
        <v>11</v>
      </c>
      <c r="B89" s="14" t="s">
        <v>18</v>
      </c>
      <c r="C89" s="21">
        <f t="shared" si="2"/>
        <v>0</v>
      </c>
      <c r="D89" s="21">
        <v>0</v>
      </c>
      <c r="E89" s="21">
        <v>0</v>
      </c>
      <c r="F89" s="21">
        <v>0</v>
      </c>
    </row>
    <row r="90" spans="1:6" s="9" customFormat="1" ht="20.25" x14ac:dyDescent="0.3">
      <c r="A90" s="43" t="s">
        <v>5</v>
      </c>
      <c r="B90" s="43"/>
      <c r="C90" s="21">
        <f t="shared" si="2"/>
        <v>1895000</v>
      </c>
      <c r="D90" s="21">
        <f>SUM(D80:D89)</f>
        <v>385000</v>
      </c>
      <c r="E90" s="21">
        <f>SUM(E80:E89)</f>
        <v>885000</v>
      </c>
      <c r="F90" s="21">
        <f>SUM(F80:F89)</f>
        <v>625000</v>
      </c>
    </row>
    <row r="91" spans="1:6" s="9" customFormat="1" ht="20.25" x14ac:dyDescent="0.3"/>
    <row r="92" spans="1:6" s="9" customFormat="1" ht="20.25" x14ac:dyDescent="0.3">
      <c r="A92" s="9" t="s">
        <v>19</v>
      </c>
    </row>
    <row r="93" spans="1:6" s="9" customFormat="1" ht="20.25" x14ac:dyDescent="0.3">
      <c r="B93" s="9" t="s">
        <v>20</v>
      </c>
    </row>
    <row r="94" spans="1:6" s="9" customFormat="1" ht="20.25" x14ac:dyDescent="0.3">
      <c r="B94" s="9" t="s">
        <v>20</v>
      </c>
    </row>
    <row r="95" spans="1:6" s="9" customFormat="1" ht="20.25" x14ac:dyDescent="0.3"/>
    <row r="96" spans="1:6" s="9" customFormat="1" ht="20.25" x14ac:dyDescent="0.3">
      <c r="B96" s="9" t="s">
        <v>21</v>
      </c>
      <c r="D96" s="9" t="s">
        <v>22</v>
      </c>
    </row>
    <row r="97" spans="1:6" s="9" customFormat="1" ht="20.25" x14ac:dyDescent="0.3">
      <c r="B97" s="44" t="s">
        <v>84</v>
      </c>
      <c r="C97" s="44"/>
      <c r="D97" s="44" t="s">
        <v>25</v>
      </c>
      <c r="E97" s="44"/>
    </row>
    <row r="98" spans="1:6" s="9" customFormat="1" ht="20.25" x14ac:dyDescent="0.3">
      <c r="B98" s="44" t="s">
        <v>85</v>
      </c>
      <c r="C98" s="44"/>
      <c r="D98" s="9" t="s">
        <v>23</v>
      </c>
    </row>
    <row r="99" spans="1:6" s="9" customFormat="1" ht="20.25" x14ac:dyDescent="0.3">
      <c r="B99" s="35"/>
      <c r="C99" s="35"/>
    </row>
    <row r="100" spans="1:6" s="9" customFormat="1" ht="20.25" x14ac:dyDescent="0.3">
      <c r="B100" s="35"/>
      <c r="C100" s="35"/>
    </row>
    <row r="101" spans="1:6" s="9" customFormat="1" ht="20.25" x14ac:dyDescent="0.3">
      <c r="B101" s="35"/>
      <c r="C101" s="35"/>
    </row>
    <row r="102" spans="1:6" s="9" customFormat="1" ht="20.25" x14ac:dyDescent="0.3">
      <c r="B102" s="35"/>
      <c r="C102" s="35"/>
    </row>
    <row r="103" spans="1:6" s="9" customFormat="1" ht="20.25" x14ac:dyDescent="0.3">
      <c r="B103" s="35"/>
      <c r="C103" s="35"/>
    </row>
    <row r="104" spans="1:6" s="9" customFormat="1" ht="20.25" x14ac:dyDescent="0.3">
      <c r="B104" s="35"/>
      <c r="C104" s="35"/>
    </row>
    <row r="105" spans="1:6" s="9" customFormat="1" ht="20.25" x14ac:dyDescent="0.3">
      <c r="B105" s="35"/>
      <c r="C105" s="35"/>
    </row>
    <row r="106" spans="1:6" s="9" customFormat="1" ht="20.25" x14ac:dyDescent="0.3">
      <c r="B106" s="35"/>
      <c r="C106" s="35"/>
    </row>
    <row r="107" spans="1:6" s="9" customFormat="1" ht="20.25" x14ac:dyDescent="0.3">
      <c r="B107" s="35"/>
      <c r="C107" s="35"/>
    </row>
    <row r="108" spans="1:6" s="9" customFormat="1" ht="20.25" x14ac:dyDescent="0.3">
      <c r="B108" s="35"/>
      <c r="C108" s="35"/>
    </row>
    <row r="109" spans="1:6" s="9" customFormat="1" ht="20.25" x14ac:dyDescent="0.3">
      <c r="A109" s="50" t="s">
        <v>0</v>
      </c>
      <c r="B109" s="50"/>
      <c r="C109" s="50"/>
      <c r="D109" s="50"/>
      <c r="E109" s="50"/>
      <c r="F109" s="50"/>
    </row>
    <row r="110" spans="1:6" s="9" customFormat="1" ht="20.25" x14ac:dyDescent="0.3">
      <c r="A110" s="50" t="s">
        <v>39</v>
      </c>
      <c r="B110" s="50"/>
      <c r="C110" s="50"/>
      <c r="D110" s="50"/>
      <c r="E110" s="50"/>
      <c r="F110" s="50"/>
    </row>
    <row r="111" spans="1:6" s="9" customFormat="1" ht="20.25" x14ac:dyDescent="0.3">
      <c r="A111" s="50" t="str">
        <f>จ่ายจริง!A3</f>
        <v>งบประมาณรายจ่ายประจำปี พ.ศ. 2564</v>
      </c>
      <c r="B111" s="50"/>
      <c r="C111" s="50"/>
      <c r="D111" s="50"/>
      <c r="E111" s="50"/>
      <c r="F111" s="50"/>
    </row>
    <row r="112" spans="1:6" s="9" customFormat="1" ht="20.25" x14ac:dyDescent="0.3">
      <c r="A112" s="50" t="s">
        <v>99</v>
      </c>
      <c r="B112" s="50"/>
      <c r="C112" s="50"/>
      <c r="D112" s="50"/>
      <c r="E112" s="50"/>
      <c r="F112" s="50"/>
    </row>
    <row r="113" spans="1:6" s="9" customFormat="1" ht="20.25" x14ac:dyDescent="0.3"/>
    <row r="114" spans="1:6" s="9" customFormat="1" ht="20.25" x14ac:dyDescent="0.3">
      <c r="A114" s="47" t="s">
        <v>2</v>
      </c>
      <c r="B114" s="47" t="s">
        <v>3</v>
      </c>
      <c r="C114" s="48" t="s">
        <v>49</v>
      </c>
      <c r="D114" s="48"/>
      <c r="E114" s="48"/>
      <c r="F114" s="48"/>
    </row>
    <row r="115" spans="1:6" s="9" customFormat="1" ht="20.25" x14ac:dyDescent="0.3">
      <c r="A115" s="47"/>
      <c r="B115" s="47"/>
      <c r="C115" s="33" t="s">
        <v>5</v>
      </c>
      <c r="D115" s="33" t="s">
        <v>29</v>
      </c>
      <c r="E115" s="12" t="s">
        <v>45</v>
      </c>
      <c r="F115" s="33" t="s">
        <v>31</v>
      </c>
    </row>
    <row r="116" spans="1:6" s="9" customFormat="1" ht="20.25" x14ac:dyDescent="0.3">
      <c r="A116" s="34">
        <v>1</v>
      </c>
      <c r="B116" s="14" t="s">
        <v>9</v>
      </c>
      <c r="C116" s="21">
        <f>SUM(D116:F116)</f>
        <v>0</v>
      </c>
      <c r="D116" s="21"/>
      <c r="E116" s="21"/>
      <c r="F116" s="21"/>
    </row>
    <row r="117" spans="1:6" s="9" customFormat="1" ht="20.25" x14ac:dyDescent="0.3">
      <c r="A117" s="34">
        <v>2</v>
      </c>
      <c r="B117" s="14" t="s">
        <v>10</v>
      </c>
      <c r="C117" s="21">
        <f t="shared" ref="C117:C126" si="3">SUM(D117:F117)</f>
        <v>0</v>
      </c>
      <c r="D117" s="21"/>
      <c r="E117" s="21"/>
      <c r="F117" s="21"/>
    </row>
    <row r="118" spans="1:6" s="9" customFormat="1" ht="20.25" x14ac:dyDescent="0.3">
      <c r="A118" s="34">
        <v>3</v>
      </c>
      <c r="B118" s="14" t="s">
        <v>11</v>
      </c>
      <c r="C118" s="21">
        <f t="shared" si="3"/>
        <v>400000</v>
      </c>
      <c r="D118" s="21">
        <v>125000</v>
      </c>
      <c r="E118" s="21">
        <v>125000</v>
      </c>
      <c r="F118" s="21">
        <v>150000</v>
      </c>
    </row>
    <row r="119" spans="1:6" s="9" customFormat="1" ht="20.25" x14ac:dyDescent="0.3">
      <c r="A119" s="34">
        <v>4</v>
      </c>
      <c r="B119" s="14" t="s">
        <v>12</v>
      </c>
      <c r="C119" s="21">
        <f t="shared" si="3"/>
        <v>75000</v>
      </c>
      <c r="D119" s="21">
        <v>10000</v>
      </c>
      <c r="E119" s="21">
        <v>55000</v>
      </c>
      <c r="F119" s="21">
        <v>10000</v>
      </c>
    </row>
    <row r="120" spans="1:6" s="9" customFormat="1" ht="20.25" x14ac:dyDescent="0.3">
      <c r="A120" s="34">
        <v>5</v>
      </c>
      <c r="B120" s="14" t="s">
        <v>13</v>
      </c>
      <c r="C120" s="21">
        <f t="shared" si="3"/>
        <v>230000</v>
      </c>
      <c r="D120" s="21">
        <v>150000</v>
      </c>
      <c r="E120" s="21">
        <v>30000</v>
      </c>
      <c r="F120" s="21">
        <v>50000</v>
      </c>
    </row>
    <row r="121" spans="1:6" s="9" customFormat="1" ht="20.25" x14ac:dyDescent="0.3">
      <c r="A121" s="34">
        <v>6</v>
      </c>
      <c r="B121" s="14" t="s">
        <v>14</v>
      </c>
      <c r="C121" s="21">
        <f t="shared" si="3"/>
        <v>5000</v>
      </c>
      <c r="D121" s="21">
        <v>5000</v>
      </c>
      <c r="E121" s="21">
        <v>0</v>
      </c>
      <c r="F121" s="21">
        <v>0</v>
      </c>
    </row>
    <row r="122" spans="1:6" s="9" customFormat="1" ht="20.25" x14ac:dyDescent="0.3">
      <c r="A122" s="34">
        <v>7</v>
      </c>
      <c r="B122" s="14" t="s">
        <v>15</v>
      </c>
      <c r="C122" s="21">
        <f t="shared" si="3"/>
        <v>4000</v>
      </c>
      <c r="D122" s="21">
        <v>4000</v>
      </c>
      <c r="E122" s="21">
        <v>0</v>
      </c>
      <c r="F122" s="21">
        <v>0</v>
      </c>
    </row>
    <row r="123" spans="1:6" s="9" customFormat="1" ht="20.25" x14ac:dyDescent="0.3">
      <c r="A123" s="34">
        <v>8</v>
      </c>
      <c r="B123" s="14" t="s">
        <v>16</v>
      </c>
      <c r="C123" s="21">
        <f t="shared" si="3"/>
        <v>0</v>
      </c>
      <c r="D123" s="21">
        <v>0</v>
      </c>
      <c r="E123" s="21">
        <v>0</v>
      </c>
      <c r="F123" s="21">
        <v>0</v>
      </c>
    </row>
    <row r="124" spans="1:6" s="9" customFormat="1" ht="20.25" x14ac:dyDescent="0.3">
      <c r="A124" s="34">
        <v>9</v>
      </c>
      <c r="B124" s="14" t="s">
        <v>17</v>
      </c>
      <c r="C124" s="21">
        <f t="shared" si="3"/>
        <v>0</v>
      </c>
      <c r="D124" s="21">
        <v>0</v>
      </c>
      <c r="E124" s="21">
        <v>0</v>
      </c>
      <c r="F124" s="21">
        <v>0</v>
      </c>
    </row>
    <row r="125" spans="1:6" s="9" customFormat="1" ht="20.25" x14ac:dyDescent="0.3">
      <c r="A125" s="34">
        <v>10</v>
      </c>
      <c r="B125" s="14" t="s">
        <v>18</v>
      </c>
      <c r="C125" s="21">
        <f t="shared" si="3"/>
        <v>152000</v>
      </c>
      <c r="D125" s="21">
        <v>0</v>
      </c>
      <c r="E125" s="21">
        <v>152000</v>
      </c>
      <c r="F125" s="21">
        <v>0</v>
      </c>
    </row>
    <row r="126" spans="1:6" s="9" customFormat="1" ht="20.25" x14ac:dyDescent="0.3">
      <c r="A126" s="43" t="s">
        <v>5</v>
      </c>
      <c r="B126" s="43"/>
      <c r="C126" s="21">
        <f t="shared" si="3"/>
        <v>866000</v>
      </c>
      <c r="D126" s="21">
        <f>SUM(D116:D125)</f>
        <v>294000</v>
      </c>
      <c r="E126" s="21">
        <f>SUM(E116:E125)</f>
        <v>362000</v>
      </c>
      <c r="F126" s="21">
        <f>SUM(F116:F125)</f>
        <v>210000</v>
      </c>
    </row>
    <row r="127" spans="1:6" s="9" customFormat="1" ht="20.25" x14ac:dyDescent="0.3"/>
    <row r="128" spans="1:6" s="9" customFormat="1" ht="20.25" x14ac:dyDescent="0.3">
      <c r="A128" s="9" t="s">
        <v>19</v>
      </c>
    </row>
    <row r="129" spans="2:5" s="9" customFormat="1" ht="20.25" x14ac:dyDescent="0.3">
      <c r="B129" s="9" t="s">
        <v>20</v>
      </c>
    </row>
    <row r="130" spans="2:5" s="9" customFormat="1" ht="20.25" x14ac:dyDescent="0.3">
      <c r="B130" s="9" t="s">
        <v>20</v>
      </c>
    </row>
    <row r="131" spans="2:5" s="9" customFormat="1" ht="20.25" x14ac:dyDescent="0.3"/>
    <row r="132" spans="2:5" s="9" customFormat="1" ht="20.25" x14ac:dyDescent="0.3">
      <c r="B132" s="9" t="s">
        <v>21</v>
      </c>
      <c r="D132" s="9" t="s">
        <v>22</v>
      </c>
    </row>
    <row r="133" spans="2:5" s="9" customFormat="1" ht="20.25" x14ac:dyDescent="0.3">
      <c r="B133" s="35" t="s">
        <v>43</v>
      </c>
      <c r="D133" s="44" t="s">
        <v>25</v>
      </c>
      <c r="E133" s="44"/>
    </row>
    <row r="134" spans="2:5" s="9" customFormat="1" ht="20.25" x14ac:dyDescent="0.3">
      <c r="B134" s="35" t="s">
        <v>44</v>
      </c>
      <c r="D134" s="9" t="s">
        <v>23</v>
      </c>
    </row>
    <row r="135" spans="2:5" s="9" customFormat="1" ht="20.25" x14ac:dyDescent="0.3">
      <c r="B135" s="35"/>
    </row>
    <row r="136" spans="2:5" s="9" customFormat="1" ht="20.25" x14ac:dyDescent="0.3">
      <c r="B136" s="35"/>
    </row>
    <row r="137" spans="2:5" s="9" customFormat="1" ht="20.25" x14ac:dyDescent="0.3">
      <c r="B137" s="35"/>
    </row>
    <row r="138" spans="2:5" s="9" customFormat="1" ht="20.25" x14ac:dyDescent="0.3">
      <c r="B138" s="35"/>
    </row>
    <row r="139" spans="2:5" s="9" customFormat="1" ht="20.25" x14ac:dyDescent="0.3">
      <c r="B139" s="35"/>
    </row>
    <row r="140" spans="2:5" s="9" customFormat="1" ht="20.25" x14ac:dyDescent="0.3">
      <c r="B140" s="35"/>
    </row>
    <row r="141" spans="2:5" s="9" customFormat="1" ht="20.25" x14ac:dyDescent="0.3">
      <c r="B141" s="35"/>
    </row>
    <row r="142" spans="2:5" s="9" customFormat="1" ht="20.25" x14ac:dyDescent="0.3">
      <c r="B142" s="35"/>
    </row>
    <row r="143" spans="2:5" s="9" customFormat="1" ht="20.25" x14ac:dyDescent="0.3">
      <c r="B143" s="35"/>
    </row>
    <row r="144" spans="2:5" s="9" customFormat="1" ht="20.25" x14ac:dyDescent="0.3">
      <c r="B144" s="35"/>
    </row>
    <row r="145" spans="1:6" s="9" customFormat="1" ht="20.25" x14ac:dyDescent="0.3">
      <c r="A145" s="50" t="s">
        <v>0</v>
      </c>
      <c r="B145" s="50"/>
      <c r="C145" s="50"/>
      <c r="D145" s="50"/>
      <c r="E145" s="50"/>
      <c r="F145" s="50"/>
    </row>
    <row r="146" spans="1:6" s="9" customFormat="1" ht="20.25" x14ac:dyDescent="0.3">
      <c r="A146" s="50" t="s">
        <v>40</v>
      </c>
      <c r="B146" s="50"/>
      <c r="C146" s="50"/>
      <c r="D146" s="50"/>
      <c r="E146" s="50"/>
      <c r="F146" s="50"/>
    </row>
    <row r="147" spans="1:6" s="9" customFormat="1" ht="20.25" x14ac:dyDescent="0.3">
      <c r="A147" s="50" t="str">
        <f>จ่ายจริง!A3</f>
        <v>งบประมาณรายจ่ายประจำปี พ.ศ. 2564</v>
      </c>
      <c r="B147" s="50"/>
      <c r="C147" s="50"/>
      <c r="D147" s="50"/>
      <c r="E147" s="50"/>
      <c r="F147" s="50"/>
    </row>
    <row r="148" spans="1:6" s="9" customFormat="1" ht="20.25" x14ac:dyDescent="0.3">
      <c r="A148" s="50" t="s">
        <v>99</v>
      </c>
      <c r="B148" s="50"/>
      <c r="C148" s="50"/>
      <c r="D148" s="50"/>
      <c r="E148" s="50"/>
      <c r="F148" s="50"/>
    </row>
    <row r="149" spans="1:6" s="9" customFormat="1" ht="20.25" x14ac:dyDescent="0.3"/>
    <row r="150" spans="1:6" s="9" customFormat="1" ht="20.25" x14ac:dyDescent="0.3">
      <c r="A150" s="47" t="s">
        <v>2</v>
      </c>
      <c r="B150" s="47" t="s">
        <v>3</v>
      </c>
      <c r="C150" s="48" t="s">
        <v>49</v>
      </c>
      <c r="D150" s="48"/>
      <c r="E150" s="48"/>
      <c r="F150" s="48"/>
    </row>
    <row r="151" spans="1:6" s="9" customFormat="1" ht="20.25" x14ac:dyDescent="0.3">
      <c r="A151" s="47"/>
      <c r="B151" s="47"/>
      <c r="C151" s="33" t="s">
        <v>5</v>
      </c>
      <c r="D151" s="33" t="s">
        <v>29</v>
      </c>
      <c r="E151" s="12" t="s">
        <v>45</v>
      </c>
      <c r="F151" s="33" t="s">
        <v>31</v>
      </c>
    </row>
    <row r="152" spans="1:6" s="9" customFormat="1" ht="20.25" x14ac:dyDescent="0.3">
      <c r="A152" s="34">
        <v>1</v>
      </c>
      <c r="B152" s="14" t="s">
        <v>9</v>
      </c>
      <c r="C152" s="21">
        <f>SUM(D152:F152)</f>
        <v>0</v>
      </c>
      <c r="D152" s="21"/>
      <c r="E152" s="21"/>
      <c r="F152" s="21"/>
    </row>
    <row r="153" spans="1:6" s="9" customFormat="1" ht="20.25" x14ac:dyDescent="0.3">
      <c r="A153" s="34">
        <v>2</v>
      </c>
      <c r="B153" s="14" t="s">
        <v>10</v>
      </c>
      <c r="C153" s="21">
        <f t="shared" ref="C153:C162" si="4">SUM(D153:F153)</f>
        <v>0</v>
      </c>
      <c r="D153" s="21"/>
      <c r="E153" s="21"/>
      <c r="F153" s="21"/>
    </row>
    <row r="154" spans="1:6" s="9" customFormat="1" ht="20.25" x14ac:dyDescent="0.3">
      <c r="A154" s="34">
        <v>3</v>
      </c>
      <c r="B154" s="14" t="s">
        <v>11</v>
      </c>
      <c r="C154" s="21">
        <f t="shared" si="4"/>
        <v>210000</v>
      </c>
      <c r="D154" s="21">
        <v>65000</v>
      </c>
      <c r="E154" s="21">
        <v>65000</v>
      </c>
      <c r="F154" s="21">
        <v>80000</v>
      </c>
    </row>
    <row r="155" spans="1:6" s="9" customFormat="1" ht="20.25" x14ac:dyDescent="0.3">
      <c r="A155" s="34">
        <v>4</v>
      </c>
      <c r="B155" s="14" t="s">
        <v>12</v>
      </c>
      <c r="C155" s="21">
        <f t="shared" si="4"/>
        <v>57000</v>
      </c>
      <c r="D155" s="21">
        <v>10000</v>
      </c>
      <c r="E155" s="21">
        <v>37000</v>
      </c>
      <c r="F155" s="21">
        <v>10000</v>
      </c>
    </row>
    <row r="156" spans="1:6" s="9" customFormat="1" ht="20.25" x14ac:dyDescent="0.3">
      <c r="A156" s="34">
        <v>5</v>
      </c>
      <c r="B156" s="14" t="s">
        <v>13</v>
      </c>
      <c r="C156" s="21">
        <f t="shared" si="4"/>
        <v>25000</v>
      </c>
      <c r="D156" s="21">
        <v>0</v>
      </c>
      <c r="E156" s="21">
        <v>10000</v>
      </c>
      <c r="F156" s="21">
        <v>15000</v>
      </c>
    </row>
    <row r="157" spans="1:6" s="9" customFormat="1" ht="20.25" x14ac:dyDescent="0.3">
      <c r="A157" s="34">
        <v>6</v>
      </c>
      <c r="B157" s="14" t="s">
        <v>14</v>
      </c>
      <c r="C157" s="21">
        <f t="shared" si="4"/>
        <v>0</v>
      </c>
      <c r="D157" s="21">
        <v>0</v>
      </c>
      <c r="E157" s="21">
        <v>0</v>
      </c>
      <c r="F157" s="21">
        <v>0</v>
      </c>
    </row>
    <row r="158" spans="1:6" s="9" customFormat="1" ht="20.25" x14ac:dyDescent="0.3">
      <c r="A158" s="34">
        <v>7</v>
      </c>
      <c r="B158" s="14" t="s">
        <v>15</v>
      </c>
      <c r="C158" s="21">
        <f t="shared" si="4"/>
        <v>0</v>
      </c>
      <c r="D158" s="21">
        <v>0</v>
      </c>
      <c r="E158" s="21">
        <v>0</v>
      </c>
      <c r="F158" s="21">
        <v>0</v>
      </c>
    </row>
    <row r="159" spans="1:6" s="9" customFormat="1" ht="20.25" x14ac:dyDescent="0.3">
      <c r="A159" s="34">
        <v>8</v>
      </c>
      <c r="B159" s="14" t="s">
        <v>16</v>
      </c>
      <c r="C159" s="21">
        <f t="shared" si="4"/>
        <v>0</v>
      </c>
      <c r="D159" s="21">
        <v>0</v>
      </c>
      <c r="E159" s="21">
        <v>0</v>
      </c>
      <c r="F159" s="21">
        <v>0</v>
      </c>
    </row>
    <row r="160" spans="1:6" s="9" customFormat="1" ht="20.25" x14ac:dyDescent="0.3">
      <c r="A160" s="34">
        <v>9</v>
      </c>
      <c r="B160" s="14" t="s">
        <v>17</v>
      </c>
      <c r="C160" s="21">
        <f t="shared" si="4"/>
        <v>0</v>
      </c>
      <c r="D160" s="21">
        <v>0</v>
      </c>
      <c r="E160" s="21">
        <v>0</v>
      </c>
      <c r="F160" s="21">
        <v>0</v>
      </c>
    </row>
    <row r="161" spans="1:6" s="9" customFormat="1" ht="20.25" x14ac:dyDescent="0.3">
      <c r="A161" s="34">
        <v>10</v>
      </c>
      <c r="B161" s="14" t="s">
        <v>18</v>
      </c>
      <c r="C161" s="21">
        <f t="shared" si="4"/>
        <v>0</v>
      </c>
      <c r="D161" s="21">
        <v>0</v>
      </c>
      <c r="E161" s="21">
        <v>0</v>
      </c>
      <c r="F161" s="21">
        <v>0</v>
      </c>
    </row>
    <row r="162" spans="1:6" s="9" customFormat="1" ht="20.25" x14ac:dyDescent="0.3">
      <c r="A162" s="43" t="s">
        <v>5</v>
      </c>
      <c r="B162" s="43"/>
      <c r="C162" s="21">
        <f t="shared" si="4"/>
        <v>292000</v>
      </c>
      <c r="D162" s="21">
        <f>SUM(D152:D161)</f>
        <v>75000</v>
      </c>
      <c r="E162" s="21">
        <f>SUM(E152:E161)</f>
        <v>112000</v>
      </c>
      <c r="F162" s="21">
        <f>SUM(F152:F161)</f>
        <v>105000</v>
      </c>
    </row>
    <row r="163" spans="1:6" s="9" customFormat="1" ht="20.25" x14ac:dyDescent="0.3"/>
    <row r="164" spans="1:6" s="9" customFormat="1" ht="20.25" x14ac:dyDescent="0.3">
      <c r="A164" s="9" t="s">
        <v>19</v>
      </c>
    </row>
    <row r="165" spans="1:6" s="9" customFormat="1" ht="20.25" x14ac:dyDescent="0.3">
      <c r="B165" s="9" t="s">
        <v>20</v>
      </c>
    </row>
    <row r="166" spans="1:6" s="9" customFormat="1" ht="20.25" x14ac:dyDescent="0.3">
      <c r="B166" s="9" t="s">
        <v>20</v>
      </c>
    </row>
    <row r="167" spans="1:6" s="9" customFormat="1" ht="20.25" x14ac:dyDescent="0.3"/>
    <row r="168" spans="1:6" s="9" customFormat="1" ht="20.25" x14ac:dyDescent="0.3">
      <c r="B168" s="9" t="s">
        <v>21</v>
      </c>
      <c r="D168" s="9" t="s">
        <v>22</v>
      </c>
    </row>
    <row r="169" spans="1:6" s="9" customFormat="1" ht="20.25" x14ac:dyDescent="0.3">
      <c r="B169" s="35" t="s">
        <v>41</v>
      </c>
      <c r="D169" s="44" t="s">
        <v>25</v>
      </c>
      <c r="E169" s="44"/>
    </row>
    <row r="170" spans="1:6" s="9" customFormat="1" ht="20.25" x14ac:dyDescent="0.3">
      <c r="B170" s="35" t="s">
        <v>42</v>
      </c>
      <c r="D170" s="9" t="s">
        <v>23</v>
      </c>
    </row>
    <row r="171" spans="1:6" s="9" customFormat="1" ht="20.25" x14ac:dyDescent="0.3"/>
    <row r="172" spans="1:6" s="9" customFormat="1" ht="20.25" x14ac:dyDescent="0.3"/>
    <row r="173" spans="1:6" s="9" customFormat="1" ht="20.25" x14ac:dyDescent="0.3"/>
    <row r="174" spans="1:6" s="9" customFormat="1" ht="20.25" x14ac:dyDescent="0.3"/>
    <row r="175" spans="1:6" s="9" customFormat="1" ht="20.25" x14ac:dyDescent="0.3"/>
    <row r="176" spans="1:6" s="9" customFormat="1" ht="20.25" x14ac:dyDescent="0.3"/>
    <row r="177" s="9" customFormat="1" ht="20.25" x14ac:dyDescent="0.3"/>
    <row r="178" s="9" customFormat="1" ht="20.25" x14ac:dyDescent="0.3"/>
    <row r="179" s="9" customFormat="1" ht="20.25" x14ac:dyDescent="0.3"/>
    <row r="180" s="9" customFormat="1" ht="20.25" x14ac:dyDescent="0.3"/>
    <row r="181" s="9" customFormat="1" ht="20.25" x14ac:dyDescent="0.3"/>
    <row r="182" s="9" customFormat="1" ht="20.25" x14ac:dyDescent="0.3"/>
    <row r="183" s="9" customFormat="1" ht="20.25" x14ac:dyDescent="0.3"/>
    <row r="184" s="9" customFormat="1" ht="20.25" x14ac:dyDescent="0.3"/>
    <row r="185" s="9" customFormat="1" ht="20.25" x14ac:dyDescent="0.3"/>
    <row r="186" s="9" customFormat="1" ht="20.25" x14ac:dyDescent="0.3"/>
    <row r="187" s="9" customFormat="1" ht="20.25" x14ac:dyDescent="0.3"/>
    <row r="188" s="9" customFormat="1" ht="20.25" x14ac:dyDescent="0.3"/>
    <row r="189" s="9" customFormat="1" ht="20.25" x14ac:dyDescent="0.3"/>
    <row r="190" s="9" customFormat="1" ht="20.25" x14ac:dyDescent="0.3"/>
    <row r="191" s="9" customFormat="1" ht="20.25" x14ac:dyDescent="0.3"/>
    <row r="192" s="9" customFormat="1" ht="20.25" x14ac:dyDescent="0.3"/>
    <row r="193" s="9" customFormat="1" ht="20.25" x14ac:dyDescent="0.3"/>
    <row r="194" s="9" customFormat="1" ht="20.25" x14ac:dyDescent="0.3"/>
    <row r="195" s="9" customFormat="1" ht="20.25" x14ac:dyDescent="0.3"/>
    <row r="196" s="9" customFormat="1" ht="20.25" x14ac:dyDescent="0.3"/>
    <row r="197" s="9" customFormat="1" ht="20.25" x14ac:dyDescent="0.3"/>
    <row r="198" s="9" customFormat="1" ht="20.25" x14ac:dyDescent="0.3"/>
    <row r="199" s="9" customFormat="1" ht="20.25" x14ac:dyDescent="0.3"/>
    <row r="200" s="9" customFormat="1" ht="20.25" x14ac:dyDescent="0.3"/>
    <row r="201" s="9" customFormat="1" ht="20.25" x14ac:dyDescent="0.3"/>
    <row r="202" s="9" customFormat="1" ht="20.25" x14ac:dyDescent="0.3"/>
    <row r="203" s="9" customFormat="1" ht="20.25" x14ac:dyDescent="0.3"/>
    <row r="204" s="9" customFormat="1" ht="20.25" x14ac:dyDescent="0.3"/>
    <row r="205" s="9" customFormat="1" ht="20.25" x14ac:dyDescent="0.3"/>
    <row r="206" s="9" customFormat="1" ht="20.25" x14ac:dyDescent="0.3"/>
    <row r="207" s="9" customFormat="1" ht="20.25" x14ac:dyDescent="0.3"/>
    <row r="208" s="9" customFormat="1" ht="20.25" x14ac:dyDescent="0.3"/>
    <row r="209" s="9" customFormat="1" ht="20.25" x14ac:dyDescent="0.3"/>
    <row r="210" s="9" customFormat="1" ht="20.25" x14ac:dyDescent="0.3"/>
    <row r="211" s="9" customFormat="1" ht="20.25" x14ac:dyDescent="0.3"/>
    <row r="212" s="9" customFormat="1" ht="20.25" x14ac:dyDescent="0.3"/>
    <row r="213" s="9" customFormat="1" ht="20.25" x14ac:dyDescent="0.3"/>
    <row r="214" s="9" customFormat="1" ht="20.25" x14ac:dyDescent="0.3"/>
    <row r="215" s="9" customFormat="1" ht="20.25" x14ac:dyDescent="0.3"/>
    <row r="216" s="9" customFormat="1" ht="20.25" x14ac:dyDescent="0.3"/>
    <row r="217" s="9" customFormat="1" ht="20.25" x14ac:dyDescent="0.3"/>
    <row r="218" s="9" customFormat="1" ht="20.25" x14ac:dyDescent="0.3"/>
    <row r="219" s="9" customFormat="1" ht="20.25" x14ac:dyDescent="0.3"/>
    <row r="220" s="9" customFormat="1" ht="20.25" x14ac:dyDescent="0.3"/>
    <row r="221" s="9" customFormat="1" ht="20.25" x14ac:dyDescent="0.3"/>
    <row r="222" s="9" customFormat="1" ht="20.25" x14ac:dyDescent="0.3"/>
    <row r="223" s="9" customFormat="1" ht="20.25" x14ac:dyDescent="0.3"/>
    <row r="224" s="9" customFormat="1" ht="20.25" x14ac:dyDescent="0.3"/>
    <row r="225" spans="1:9" s="9" customFormat="1" ht="20.25" x14ac:dyDescent="0.3"/>
    <row r="226" spans="1:9" s="9" customFormat="1" ht="20.25" x14ac:dyDescent="0.3"/>
    <row r="227" spans="1:9" s="9" customFormat="1" ht="20.25" x14ac:dyDescent="0.3"/>
    <row r="228" spans="1:9" s="9" customFormat="1" ht="20.25" x14ac:dyDescent="0.3"/>
    <row r="229" spans="1:9" s="9" customFormat="1" ht="20.25" x14ac:dyDescent="0.3"/>
    <row r="230" spans="1:9" s="9" customFormat="1" ht="20.25" x14ac:dyDescent="0.3"/>
    <row r="231" spans="1:9" s="9" customFormat="1" ht="20.25" x14ac:dyDescent="0.3"/>
    <row r="232" spans="1:9" s="9" customFormat="1" ht="20.25" x14ac:dyDescent="0.3"/>
    <row r="233" spans="1:9" s="9" customFormat="1" ht="20.25" x14ac:dyDescent="0.3"/>
    <row r="234" spans="1:9" s="9" customFormat="1" ht="20.25" x14ac:dyDescent="0.3"/>
    <row r="235" spans="1:9" s="9" customFormat="1" ht="20.25" x14ac:dyDescent="0.3"/>
    <row r="236" spans="1:9" s="9" customFormat="1" ht="20.25" x14ac:dyDescent="0.3"/>
    <row r="237" spans="1:9" ht="24" x14ac:dyDescent="0.55000000000000004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24" x14ac:dyDescent="0.55000000000000004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24" x14ac:dyDescent="0.55000000000000004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24" x14ac:dyDescent="0.55000000000000004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24" x14ac:dyDescent="0.55000000000000004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24" x14ac:dyDescent="0.55000000000000004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4" x14ac:dyDescent="0.55000000000000004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" x14ac:dyDescent="0.55000000000000004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24" x14ac:dyDescent="0.55000000000000004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24" x14ac:dyDescent="0.55000000000000004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24" x14ac:dyDescent="0.55000000000000004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24" x14ac:dyDescent="0.55000000000000004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24" x14ac:dyDescent="0.55000000000000004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24" x14ac:dyDescent="0.55000000000000004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24" x14ac:dyDescent="0.55000000000000004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24" x14ac:dyDescent="0.55000000000000004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24" x14ac:dyDescent="0.55000000000000004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24" x14ac:dyDescent="0.55000000000000004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24" x14ac:dyDescent="0.55000000000000004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24" x14ac:dyDescent="0.55000000000000004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24" x14ac:dyDescent="0.55000000000000004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24" x14ac:dyDescent="0.55000000000000004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24" x14ac:dyDescent="0.55000000000000004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24" x14ac:dyDescent="0.55000000000000004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24" x14ac:dyDescent="0.55000000000000004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24" x14ac:dyDescent="0.55000000000000004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24" x14ac:dyDescent="0.55000000000000004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24" x14ac:dyDescent="0.55000000000000004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24" x14ac:dyDescent="0.55000000000000004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24" x14ac:dyDescent="0.55000000000000004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24" x14ac:dyDescent="0.55000000000000004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24" x14ac:dyDescent="0.55000000000000004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24" x14ac:dyDescent="0.55000000000000004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24" x14ac:dyDescent="0.55000000000000004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24" x14ac:dyDescent="0.55000000000000004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24" x14ac:dyDescent="0.55000000000000004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24" x14ac:dyDescent="0.55000000000000004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4" x14ac:dyDescent="0.55000000000000004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24" x14ac:dyDescent="0.55000000000000004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24" x14ac:dyDescent="0.55000000000000004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24" x14ac:dyDescent="0.55000000000000004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24" x14ac:dyDescent="0.55000000000000004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24" x14ac:dyDescent="0.55000000000000004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24" x14ac:dyDescent="0.55000000000000004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24" x14ac:dyDescent="0.55000000000000004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24" x14ac:dyDescent="0.55000000000000004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24" x14ac:dyDescent="0.55000000000000004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24" x14ac:dyDescent="0.55000000000000004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24" x14ac:dyDescent="0.55000000000000004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24" x14ac:dyDescent="0.55000000000000004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24" x14ac:dyDescent="0.55000000000000004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24" x14ac:dyDescent="0.55000000000000004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24" x14ac:dyDescent="0.55000000000000004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24" x14ac:dyDescent="0.55000000000000004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24" x14ac:dyDescent="0.55000000000000004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24" x14ac:dyDescent="0.55000000000000004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24" x14ac:dyDescent="0.55000000000000004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24" x14ac:dyDescent="0.55000000000000004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24" x14ac:dyDescent="0.55000000000000004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24" x14ac:dyDescent="0.55000000000000004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24" x14ac:dyDescent="0.55000000000000004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24" x14ac:dyDescent="0.55000000000000004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24" x14ac:dyDescent="0.55000000000000004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24" x14ac:dyDescent="0.55000000000000004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24" x14ac:dyDescent="0.55000000000000004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24" x14ac:dyDescent="0.55000000000000004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24" x14ac:dyDescent="0.55000000000000004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24" x14ac:dyDescent="0.55000000000000004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24" x14ac:dyDescent="0.55000000000000004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24" x14ac:dyDescent="0.55000000000000004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24" x14ac:dyDescent="0.55000000000000004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24" x14ac:dyDescent="0.55000000000000004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24" x14ac:dyDescent="0.55000000000000004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24" x14ac:dyDescent="0.55000000000000004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2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2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2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2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2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2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2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2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2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2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2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2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2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2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2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2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2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2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2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2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2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2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2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2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2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2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2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2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2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2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2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2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2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2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2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2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2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2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2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2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2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2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2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2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2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2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2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2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2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2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2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2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2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2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2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2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2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2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2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2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2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2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2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2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2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2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2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2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2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2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2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2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2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2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2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2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2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2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2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2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2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2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2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2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2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2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2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2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2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2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2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2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2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2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2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2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2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2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2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2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2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2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2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2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2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2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2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2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2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2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2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2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2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2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2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2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2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2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2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2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2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2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2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2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2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2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2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2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2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2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2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2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2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2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2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2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2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2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2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2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2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2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2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2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2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2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2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2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2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2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2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2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2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2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2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2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2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2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2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2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2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2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2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2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2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2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2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2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2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2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2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2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2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2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2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2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2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2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2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2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2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2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2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2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2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2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2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2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2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2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2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2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2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2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2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2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2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2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2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2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2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2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2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2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2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2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2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2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2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2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2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2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2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2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2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2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2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2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2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2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2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2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2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2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2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2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2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2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2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2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2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2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2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2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2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2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2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2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2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2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2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2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2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2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2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2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2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2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2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2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2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2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2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2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2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2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2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2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2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24" x14ac:dyDescent="0.55000000000000004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24" x14ac:dyDescent="0.55000000000000004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24" x14ac:dyDescent="0.55000000000000004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24" x14ac:dyDescent="0.55000000000000004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24" x14ac:dyDescent="0.55000000000000004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24" x14ac:dyDescent="0.55000000000000004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24" x14ac:dyDescent="0.55000000000000004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24" x14ac:dyDescent="0.55000000000000004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24" x14ac:dyDescent="0.55000000000000004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24" x14ac:dyDescent="0.55000000000000004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24" x14ac:dyDescent="0.55000000000000004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24" x14ac:dyDescent="0.55000000000000004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24" x14ac:dyDescent="0.55000000000000004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24" x14ac:dyDescent="0.55000000000000004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24" x14ac:dyDescent="0.55000000000000004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24" x14ac:dyDescent="0.55000000000000004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24" x14ac:dyDescent="0.55000000000000004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24" x14ac:dyDescent="0.55000000000000004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24" x14ac:dyDescent="0.55000000000000004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24" x14ac:dyDescent="0.55000000000000004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24" x14ac:dyDescent="0.55000000000000004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24" x14ac:dyDescent="0.55000000000000004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24" x14ac:dyDescent="0.55000000000000004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24" x14ac:dyDescent="0.55000000000000004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24" x14ac:dyDescent="0.55000000000000004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24" x14ac:dyDescent="0.55000000000000004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24" x14ac:dyDescent="0.55000000000000004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24" x14ac:dyDescent="0.55000000000000004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24" x14ac:dyDescent="0.55000000000000004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24" x14ac:dyDescent="0.55000000000000004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24" x14ac:dyDescent="0.55000000000000004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24" x14ac:dyDescent="0.55000000000000004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24" x14ac:dyDescent="0.55000000000000004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24" x14ac:dyDescent="0.55000000000000004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24" x14ac:dyDescent="0.55000000000000004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24" x14ac:dyDescent="0.55000000000000004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24" x14ac:dyDescent="0.55000000000000004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24" x14ac:dyDescent="0.55000000000000004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24" x14ac:dyDescent="0.55000000000000004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4" x14ac:dyDescent="0.55000000000000004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24" x14ac:dyDescent="0.55000000000000004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24" x14ac:dyDescent="0.55000000000000004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24" x14ac:dyDescent="0.55000000000000004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24" x14ac:dyDescent="0.55000000000000004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24" x14ac:dyDescent="0.55000000000000004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24" x14ac:dyDescent="0.55000000000000004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24" x14ac:dyDescent="0.55000000000000004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24" x14ac:dyDescent="0.55000000000000004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24" x14ac:dyDescent="0.55000000000000004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24" x14ac:dyDescent="0.55000000000000004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24" x14ac:dyDescent="0.55000000000000004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24" x14ac:dyDescent="0.55000000000000004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24" x14ac:dyDescent="0.55000000000000004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24" x14ac:dyDescent="0.55000000000000004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24" x14ac:dyDescent="0.55000000000000004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24" x14ac:dyDescent="0.55000000000000004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24" x14ac:dyDescent="0.55000000000000004">
      <c r="A693" s="1"/>
      <c r="B693" s="1"/>
      <c r="C693" s="1"/>
      <c r="D693" s="1"/>
      <c r="E693" s="1"/>
      <c r="F693" s="1"/>
      <c r="G693" s="1"/>
      <c r="H693" s="1"/>
      <c r="I693" s="1"/>
    </row>
  </sheetData>
  <mergeCells count="47">
    <mergeCell ref="A1:F1"/>
    <mergeCell ref="A2:F2"/>
    <mergeCell ref="A3:F3"/>
    <mergeCell ref="A4:F4"/>
    <mergeCell ref="A6:A7"/>
    <mergeCell ref="B6:B7"/>
    <mergeCell ref="C6:F6"/>
    <mergeCell ref="A73:F73"/>
    <mergeCell ref="A18:B18"/>
    <mergeCell ref="D25:E25"/>
    <mergeCell ref="A37:F37"/>
    <mergeCell ref="A38:F38"/>
    <mergeCell ref="A39:F39"/>
    <mergeCell ref="A40:F40"/>
    <mergeCell ref="A42:A43"/>
    <mergeCell ref="B42:B43"/>
    <mergeCell ref="C42:F42"/>
    <mergeCell ref="A54:B54"/>
    <mergeCell ref="D61:E61"/>
    <mergeCell ref="A74:F74"/>
    <mergeCell ref="A75:F75"/>
    <mergeCell ref="A76:F76"/>
    <mergeCell ref="A78:A79"/>
    <mergeCell ref="B78:B79"/>
    <mergeCell ref="C78:F78"/>
    <mergeCell ref="A126:B126"/>
    <mergeCell ref="A90:B90"/>
    <mergeCell ref="B97:C97"/>
    <mergeCell ref="D97:E97"/>
    <mergeCell ref="B98:C98"/>
    <mergeCell ref="A109:F109"/>
    <mergeCell ref="A110:F110"/>
    <mergeCell ref="A111:F111"/>
    <mergeCell ref="A112:F112"/>
    <mergeCell ref="A114:A115"/>
    <mergeCell ref="B114:B115"/>
    <mergeCell ref="C114:F114"/>
    <mergeCell ref="A162:B162"/>
    <mergeCell ref="D169:E169"/>
    <mergeCell ref="D133:E133"/>
    <mergeCell ref="A145:F145"/>
    <mergeCell ref="A146:F146"/>
    <mergeCell ref="A147:F147"/>
    <mergeCell ref="A148:F148"/>
    <mergeCell ref="A150:A151"/>
    <mergeCell ref="B150:B151"/>
    <mergeCell ref="C150:F150"/>
  </mergeCells>
  <pageMargins left="0.51181102362204722" right="0.31496062992125984" top="0.55118110236220474" bottom="0.55118110236220474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7"/>
  <sheetViews>
    <sheetView workbookViewId="0">
      <selection activeCell="C32" sqref="C32"/>
    </sheetView>
  </sheetViews>
  <sheetFormatPr defaultRowHeight="14.25" x14ac:dyDescent="0.2"/>
  <cols>
    <col min="1" max="1" width="6.875" customWidth="1"/>
    <col min="2" max="2" width="18.25" customWidth="1"/>
    <col min="3" max="3" width="16.75" customWidth="1"/>
    <col min="4" max="4" width="16.375" customWidth="1"/>
    <col min="5" max="5" width="16.625" customWidth="1"/>
    <col min="6" max="6" width="15.75" customWidth="1"/>
    <col min="9" max="9" width="24" bestFit="1" customWidth="1"/>
  </cols>
  <sheetData>
    <row r="1" spans="1:9" s="9" customFormat="1" ht="20.25" x14ac:dyDescent="0.3">
      <c r="A1" s="50" t="s">
        <v>0</v>
      </c>
      <c r="B1" s="50"/>
      <c r="C1" s="50"/>
      <c r="D1" s="50"/>
      <c r="E1" s="50"/>
      <c r="F1" s="50"/>
    </row>
    <row r="2" spans="1:9" s="9" customFormat="1" ht="20.25" x14ac:dyDescent="0.3">
      <c r="A2" s="50" t="s">
        <v>35</v>
      </c>
      <c r="B2" s="50"/>
      <c r="C2" s="50"/>
      <c r="D2" s="50"/>
      <c r="E2" s="50"/>
      <c r="F2" s="50"/>
    </row>
    <row r="3" spans="1:9" s="9" customFormat="1" ht="20.25" x14ac:dyDescent="0.3">
      <c r="A3" s="50" t="str">
        <f>จ่ายจริง!A3</f>
        <v>งบประมาณรายจ่ายประจำปี พ.ศ. 2564</v>
      </c>
      <c r="B3" s="50"/>
      <c r="C3" s="50"/>
      <c r="D3" s="50"/>
      <c r="E3" s="50"/>
      <c r="F3" s="50"/>
    </row>
    <row r="4" spans="1:9" s="9" customFormat="1" ht="20.25" x14ac:dyDescent="0.3">
      <c r="A4" s="50" t="s">
        <v>100</v>
      </c>
      <c r="B4" s="50"/>
      <c r="C4" s="50"/>
      <c r="D4" s="50"/>
      <c r="E4" s="50"/>
      <c r="F4" s="50"/>
    </row>
    <row r="5" spans="1:9" s="9" customFormat="1" ht="20.25" x14ac:dyDescent="0.3"/>
    <row r="6" spans="1:9" s="9" customFormat="1" ht="20.25" x14ac:dyDescent="0.3">
      <c r="A6" s="47" t="s">
        <v>2</v>
      </c>
      <c r="B6" s="47" t="s">
        <v>3</v>
      </c>
      <c r="C6" s="48" t="s">
        <v>49</v>
      </c>
      <c r="D6" s="48"/>
      <c r="E6" s="48"/>
      <c r="F6" s="48"/>
    </row>
    <row r="7" spans="1:9" s="9" customFormat="1" ht="20.25" x14ac:dyDescent="0.3">
      <c r="A7" s="47"/>
      <c r="B7" s="47"/>
      <c r="C7" s="33" t="s">
        <v>5</v>
      </c>
      <c r="D7" s="33" t="s">
        <v>32</v>
      </c>
      <c r="E7" s="12" t="s">
        <v>33</v>
      </c>
      <c r="F7" s="33" t="s">
        <v>34</v>
      </c>
    </row>
    <row r="8" spans="1:9" s="9" customFormat="1" ht="20.25" x14ac:dyDescent="0.3">
      <c r="A8" s="34">
        <v>1</v>
      </c>
      <c r="B8" s="14" t="s">
        <v>9</v>
      </c>
      <c r="C8" s="21">
        <f>SUM(D8:F8)</f>
        <v>1510000</v>
      </c>
      <c r="D8" s="21">
        <v>500000</v>
      </c>
      <c r="E8" s="21">
        <v>410000</v>
      </c>
      <c r="F8" s="21">
        <v>600000</v>
      </c>
      <c r="I8" s="23">
        <f>SUM(C8+'แผน (3)'!C8+'แผน (2)'!C8+แผน1!C8)</f>
        <v>6470000</v>
      </c>
    </row>
    <row r="9" spans="1:9" s="9" customFormat="1" ht="20.25" x14ac:dyDescent="0.3">
      <c r="A9" s="34">
        <v>2</v>
      </c>
      <c r="B9" s="14" t="s">
        <v>10</v>
      </c>
      <c r="C9" s="21">
        <f t="shared" ref="C9:C18" si="0">SUM(D9:F9)</f>
        <v>599580</v>
      </c>
      <c r="D9" s="21">
        <v>199860</v>
      </c>
      <c r="E9" s="21">
        <v>199860</v>
      </c>
      <c r="F9" s="21">
        <v>199860</v>
      </c>
      <c r="I9" s="23">
        <f>SUM(C9+'แผน (3)'!C9+'แผน (2)'!C9+แผน1!C9)</f>
        <v>2398320</v>
      </c>
    </row>
    <row r="10" spans="1:9" s="9" customFormat="1" ht="20.25" x14ac:dyDescent="0.3">
      <c r="A10" s="34">
        <v>3</v>
      </c>
      <c r="B10" s="14" t="s">
        <v>11</v>
      </c>
      <c r="C10" s="21">
        <f t="shared" si="0"/>
        <v>810000</v>
      </c>
      <c r="D10" s="21">
        <v>270000</v>
      </c>
      <c r="E10" s="21">
        <v>270000</v>
      </c>
      <c r="F10" s="21">
        <v>270000</v>
      </c>
      <c r="I10" s="23">
        <f>SUM(C10+'แผน (3)'!C10+'แผน (2)'!C10+แผน1!C10)</f>
        <v>3180000</v>
      </c>
    </row>
    <row r="11" spans="1:9" s="9" customFormat="1" ht="20.25" x14ac:dyDescent="0.3">
      <c r="A11" s="34">
        <v>4</v>
      </c>
      <c r="B11" s="14" t="s">
        <v>12</v>
      </c>
      <c r="C11" s="21">
        <f t="shared" si="0"/>
        <v>145000</v>
      </c>
      <c r="D11" s="21">
        <v>15000</v>
      </c>
      <c r="E11" s="21">
        <v>20000</v>
      </c>
      <c r="F11" s="27">
        <v>110000</v>
      </c>
      <c r="I11" s="23">
        <f>SUM(C11+'แผน (3)'!C11+'แผน (2)'!C11+แผน1!C11)</f>
        <v>505000</v>
      </c>
    </row>
    <row r="12" spans="1:9" s="9" customFormat="1" ht="20.25" x14ac:dyDescent="0.3">
      <c r="A12" s="34">
        <v>5</v>
      </c>
      <c r="B12" s="14" t="s">
        <v>13</v>
      </c>
      <c r="C12" s="21">
        <f t="shared" si="0"/>
        <v>70000</v>
      </c>
      <c r="D12" s="21">
        <v>10000</v>
      </c>
      <c r="E12" s="21">
        <v>30000</v>
      </c>
      <c r="F12" s="21">
        <v>30000</v>
      </c>
      <c r="I12" s="23">
        <f>SUM(C12+'แผน (3)'!C12+'แผน (2)'!C12+แผน1!C12)</f>
        <v>1022000</v>
      </c>
    </row>
    <row r="13" spans="1:9" s="9" customFormat="1" ht="20.25" x14ac:dyDescent="0.3">
      <c r="A13" s="34">
        <v>6</v>
      </c>
      <c r="B13" s="14" t="s">
        <v>14</v>
      </c>
      <c r="C13" s="21">
        <f t="shared" si="0"/>
        <v>130000</v>
      </c>
      <c r="D13" s="21">
        <v>10000</v>
      </c>
      <c r="E13" s="21">
        <v>50000</v>
      </c>
      <c r="F13" s="21">
        <v>70000</v>
      </c>
      <c r="I13" s="23">
        <f>SUM(C13+'แผน (3)'!C13+'แผน (2)'!C13+แผน1!C13)</f>
        <v>580000</v>
      </c>
    </row>
    <row r="14" spans="1:9" s="9" customFormat="1" ht="20.25" x14ac:dyDescent="0.3">
      <c r="A14" s="34">
        <v>7</v>
      </c>
      <c r="B14" s="14" t="s">
        <v>15</v>
      </c>
      <c r="C14" s="21">
        <f t="shared" si="0"/>
        <v>90000</v>
      </c>
      <c r="D14" s="21">
        <v>25000</v>
      </c>
      <c r="E14" s="21">
        <v>25000</v>
      </c>
      <c r="F14" s="21">
        <v>40000</v>
      </c>
      <c r="I14" s="23">
        <f>SUM(C14+'แผน (3)'!C14+'แผน (2)'!C14+แผน1!C14)</f>
        <v>270000</v>
      </c>
    </row>
    <row r="15" spans="1:9" s="9" customFormat="1" ht="20.25" x14ac:dyDescent="0.3">
      <c r="A15" s="34">
        <v>8</v>
      </c>
      <c r="B15" s="14" t="s">
        <v>16</v>
      </c>
      <c r="C15" s="21">
        <f t="shared" si="0"/>
        <v>121200</v>
      </c>
      <c r="D15" s="21">
        <v>0</v>
      </c>
      <c r="E15" s="21">
        <v>0</v>
      </c>
      <c r="F15" s="21">
        <v>121200</v>
      </c>
      <c r="I15" s="23">
        <f>SUM(C15+'แผน (3)'!C15+'แผน (2)'!C15+แผน1!C15)</f>
        <v>390200</v>
      </c>
    </row>
    <row r="16" spans="1:9" s="9" customFormat="1" ht="20.25" x14ac:dyDescent="0.3">
      <c r="A16" s="34">
        <v>9</v>
      </c>
      <c r="B16" s="14" t="s">
        <v>17</v>
      </c>
      <c r="C16" s="21">
        <f t="shared" si="0"/>
        <v>0</v>
      </c>
      <c r="D16" s="21">
        <v>0</v>
      </c>
      <c r="E16" s="21">
        <v>0</v>
      </c>
      <c r="F16" s="21">
        <v>0</v>
      </c>
      <c r="I16" s="23">
        <f>SUM(C16+'แผน (3)'!C16+'แผน (2)'!C16+แผน1!C16)</f>
        <v>0</v>
      </c>
    </row>
    <row r="17" spans="1:9" s="9" customFormat="1" ht="20.25" x14ac:dyDescent="0.3">
      <c r="A17" s="34">
        <v>10</v>
      </c>
      <c r="B17" s="14" t="s">
        <v>18</v>
      </c>
      <c r="C17" s="21">
        <f t="shared" si="0"/>
        <v>220000</v>
      </c>
      <c r="D17" s="21">
        <v>0</v>
      </c>
      <c r="E17" s="21">
        <v>0</v>
      </c>
      <c r="F17" s="21">
        <v>220000</v>
      </c>
      <c r="I17" s="23">
        <f>SUM(C17+'แผน (3)'!C17+'แผน (2)'!C17+แผน1!C17)</f>
        <v>220000</v>
      </c>
    </row>
    <row r="18" spans="1:9" s="9" customFormat="1" ht="20.25" x14ac:dyDescent="0.3">
      <c r="A18" s="43" t="s">
        <v>5</v>
      </c>
      <c r="B18" s="43"/>
      <c r="C18" s="21">
        <f t="shared" si="0"/>
        <v>3695780</v>
      </c>
      <c r="D18" s="21">
        <f>SUM(D8:D17)</f>
        <v>1029860</v>
      </c>
      <c r="E18" s="21">
        <f>SUM(E8:E17)</f>
        <v>1004860</v>
      </c>
      <c r="F18" s="21">
        <f>SUM(F8:F17)</f>
        <v>1661060</v>
      </c>
    </row>
    <row r="19" spans="1:9" s="9" customFormat="1" ht="20.25" x14ac:dyDescent="0.3"/>
    <row r="20" spans="1:9" s="9" customFormat="1" ht="20.25" x14ac:dyDescent="0.3">
      <c r="A20" s="9" t="s">
        <v>19</v>
      </c>
    </row>
    <row r="21" spans="1:9" s="9" customFormat="1" ht="20.25" x14ac:dyDescent="0.3">
      <c r="B21" s="9" t="s">
        <v>20</v>
      </c>
    </row>
    <row r="22" spans="1:9" s="9" customFormat="1" ht="20.25" x14ac:dyDescent="0.3">
      <c r="B22" s="9" t="s">
        <v>20</v>
      </c>
    </row>
    <row r="23" spans="1:9" s="9" customFormat="1" ht="20.25" x14ac:dyDescent="0.3"/>
    <row r="24" spans="1:9" s="9" customFormat="1" ht="20.25" x14ac:dyDescent="0.3">
      <c r="B24" s="9" t="s">
        <v>21</v>
      </c>
      <c r="D24" s="9" t="s">
        <v>22</v>
      </c>
    </row>
    <row r="25" spans="1:9" s="9" customFormat="1" ht="20.25" x14ac:dyDescent="0.3">
      <c r="B25" s="35" t="s">
        <v>104</v>
      </c>
      <c r="D25" s="44" t="s">
        <v>25</v>
      </c>
      <c r="E25" s="44"/>
    </row>
    <row r="26" spans="1:9" s="9" customFormat="1" ht="20.25" x14ac:dyDescent="0.3">
      <c r="B26" s="35" t="s">
        <v>105</v>
      </c>
      <c r="D26" s="9" t="s">
        <v>23</v>
      </c>
    </row>
    <row r="27" spans="1:9" s="9" customFormat="1" ht="20.25" x14ac:dyDescent="0.3">
      <c r="B27" s="35" t="s">
        <v>36</v>
      </c>
    </row>
    <row r="28" spans="1:9" s="9" customFormat="1" ht="20.25" x14ac:dyDescent="0.3">
      <c r="B28" s="35"/>
    </row>
    <row r="29" spans="1:9" s="9" customFormat="1" ht="20.25" x14ac:dyDescent="0.3">
      <c r="B29" s="35"/>
    </row>
    <row r="30" spans="1:9" s="9" customFormat="1" ht="20.25" x14ac:dyDescent="0.3">
      <c r="B30" s="35"/>
    </row>
    <row r="31" spans="1:9" s="9" customFormat="1" ht="20.25" x14ac:dyDescent="0.3">
      <c r="B31" s="35"/>
    </row>
    <row r="32" spans="1:9" s="9" customFormat="1" ht="20.25" x14ac:dyDescent="0.3">
      <c r="B32" s="35"/>
    </row>
    <row r="33" spans="1:9" s="9" customFormat="1" ht="20.25" x14ac:dyDescent="0.3">
      <c r="B33" s="35"/>
    </row>
    <row r="34" spans="1:9" s="9" customFormat="1" ht="20.25" x14ac:dyDescent="0.3">
      <c r="B34" s="35"/>
    </row>
    <row r="35" spans="1:9" s="9" customFormat="1" ht="20.25" x14ac:dyDescent="0.3">
      <c r="B35" s="35"/>
    </row>
    <row r="36" spans="1:9" s="9" customFormat="1" ht="20.25" x14ac:dyDescent="0.3">
      <c r="B36" s="35"/>
    </row>
    <row r="37" spans="1:9" s="9" customFormat="1" ht="20.25" x14ac:dyDescent="0.3">
      <c r="B37" s="35"/>
    </row>
    <row r="38" spans="1:9" s="9" customFormat="1" ht="20.25" x14ac:dyDescent="0.3">
      <c r="A38" s="50" t="s">
        <v>0</v>
      </c>
      <c r="B38" s="50"/>
      <c r="C38" s="50"/>
      <c r="D38" s="50"/>
      <c r="E38" s="50"/>
      <c r="F38" s="50"/>
    </row>
    <row r="39" spans="1:9" s="9" customFormat="1" ht="20.25" x14ac:dyDescent="0.3">
      <c r="A39" s="50" t="s">
        <v>37</v>
      </c>
      <c r="B39" s="50"/>
      <c r="C39" s="50"/>
      <c r="D39" s="50"/>
      <c r="E39" s="50"/>
      <c r="F39" s="50"/>
    </row>
    <row r="40" spans="1:9" s="9" customFormat="1" ht="20.25" x14ac:dyDescent="0.3">
      <c r="A40" s="50" t="str">
        <f>จ่ายจริง!A3</f>
        <v>งบประมาณรายจ่ายประจำปี พ.ศ. 2564</v>
      </c>
      <c r="B40" s="50"/>
      <c r="C40" s="50"/>
      <c r="D40" s="50"/>
      <c r="E40" s="50"/>
      <c r="F40" s="50"/>
    </row>
    <row r="41" spans="1:9" s="9" customFormat="1" ht="20.25" x14ac:dyDescent="0.3">
      <c r="A41" s="50" t="s">
        <v>100</v>
      </c>
      <c r="B41" s="50"/>
      <c r="C41" s="50"/>
      <c r="D41" s="50"/>
      <c r="E41" s="50"/>
      <c r="F41" s="50"/>
    </row>
    <row r="42" spans="1:9" s="9" customFormat="1" ht="20.25" x14ac:dyDescent="0.3"/>
    <row r="43" spans="1:9" s="9" customFormat="1" ht="20.25" x14ac:dyDescent="0.3">
      <c r="A43" s="47" t="s">
        <v>2</v>
      </c>
      <c r="B43" s="47" t="s">
        <v>3</v>
      </c>
      <c r="C43" s="48" t="s">
        <v>49</v>
      </c>
      <c r="D43" s="48"/>
      <c r="E43" s="48"/>
      <c r="F43" s="48"/>
    </row>
    <row r="44" spans="1:9" s="9" customFormat="1" ht="20.25" x14ac:dyDescent="0.3">
      <c r="A44" s="47"/>
      <c r="B44" s="47"/>
      <c r="C44" s="33" t="s">
        <v>5</v>
      </c>
      <c r="D44" s="33" t="s">
        <v>32</v>
      </c>
      <c r="E44" s="12" t="s">
        <v>33</v>
      </c>
      <c r="F44" s="33" t="s">
        <v>34</v>
      </c>
    </row>
    <row r="45" spans="1:9" s="9" customFormat="1" ht="20.25" x14ac:dyDescent="0.3">
      <c r="A45" s="34">
        <v>1</v>
      </c>
      <c r="B45" s="14" t="s">
        <v>9</v>
      </c>
      <c r="C45" s="21">
        <f>SUM(D45:F45)</f>
        <v>0</v>
      </c>
      <c r="D45" s="21"/>
      <c r="E45" s="21"/>
      <c r="F45" s="21"/>
      <c r="I45" s="23">
        <f>SUM(C45+'แผน (3)'!C44+'แผน (2)'!C43+แผน1!C46)</f>
        <v>0</v>
      </c>
    </row>
    <row r="46" spans="1:9" s="9" customFormat="1" ht="20.25" x14ac:dyDescent="0.3">
      <c r="A46" s="34">
        <v>2</v>
      </c>
      <c r="B46" s="14" t="s">
        <v>10</v>
      </c>
      <c r="C46" s="21">
        <f t="shared" ref="C46:C55" si="1">SUM(D46:F46)</f>
        <v>0</v>
      </c>
      <c r="D46" s="21"/>
      <c r="E46" s="21"/>
      <c r="F46" s="21"/>
      <c r="I46" s="23">
        <f>SUM(C46+'แผน (3)'!C45+'แผน (2)'!C44+แผน1!C47)</f>
        <v>0</v>
      </c>
    </row>
    <row r="47" spans="1:9" s="9" customFormat="1" ht="20.25" x14ac:dyDescent="0.3">
      <c r="A47" s="34">
        <v>3</v>
      </c>
      <c r="B47" s="14" t="s">
        <v>11</v>
      </c>
      <c r="C47" s="21">
        <f t="shared" si="1"/>
        <v>360000</v>
      </c>
      <c r="D47" s="21">
        <v>120000</v>
      </c>
      <c r="E47" s="21">
        <v>120000</v>
      </c>
      <c r="F47" s="21">
        <v>120000</v>
      </c>
      <c r="I47" s="23">
        <f>SUM(C47+'แผน (3)'!C46+'แผน (2)'!C45+แผน1!C48)</f>
        <v>1095000</v>
      </c>
    </row>
    <row r="48" spans="1:9" s="9" customFormat="1" ht="20.25" x14ac:dyDescent="0.3">
      <c r="A48" s="34">
        <v>5</v>
      </c>
      <c r="B48" s="14" t="s">
        <v>12</v>
      </c>
      <c r="C48" s="21">
        <f t="shared" si="1"/>
        <v>80000</v>
      </c>
      <c r="D48" s="21">
        <v>10000</v>
      </c>
      <c r="E48" s="21">
        <v>10000</v>
      </c>
      <c r="F48" s="27">
        <v>60000</v>
      </c>
      <c r="I48" s="23">
        <f>SUM(C48+'แผน (3)'!C47+'แผน (2)'!C46+แผน1!C49)</f>
        <v>170000</v>
      </c>
    </row>
    <row r="49" spans="1:9" s="9" customFormat="1" ht="20.25" x14ac:dyDescent="0.3">
      <c r="A49" s="34">
        <v>6</v>
      </c>
      <c r="B49" s="14" t="s">
        <v>13</v>
      </c>
      <c r="C49" s="21">
        <f t="shared" si="1"/>
        <v>60000</v>
      </c>
      <c r="D49" s="21">
        <v>20000</v>
      </c>
      <c r="E49" s="21">
        <v>20000</v>
      </c>
      <c r="F49" s="21">
        <v>20000</v>
      </c>
      <c r="I49" s="23">
        <f>SUM(C49+'แผน (3)'!C48+'แผน (2)'!C47+แผน1!C50)</f>
        <v>292000</v>
      </c>
    </row>
    <row r="50" spans="1:9" s="9" customFormat="1" ht="20.25" x14ac:dyDescent="0.3">
      <c r="A50" s="34">
        <v>7</v>
      </c>
      <c r="B50" s="14" t="s">
        <v>14</v>
      </c>
      <c r="C50" s="21">
        <f t="shared" si="1"/>
        <v>58000</v>
      </c>
      <c r="D50" s="21">
        <v>10000</v>
      </c>
      <c r="E50" s="21">
        <v>15000</v>
      </c>
      <c r="F50" s="21">
        <v>33000</v>
      </c>
      <c r="I50" s="23">
        <f>SUM(C50+'แผน (3)'!C49+'แผน (2)'!C48+แผน1!C51)</f>
        <v>191000</v>
      </c>
    </row>
    <row r="51" spans="1:9" s="9" customFormat="1" ht="20.25" x14ac:dyDescent="0.3">
      <c r="A51" s="34">
        <v>8</v>
      </c>
      <c r="B51" s="14" t="s">
        <v>15</v>
      </c>
      <c r="C51" s="21">
        <f t="shared" si="1"/>
        <v>1000</v>
      </c>
      <c r="D51" s="21">
        <v>0</v>
      </c>
      <c r="E51" s="21">
        <v>1000</v>
      </c>
      <c r="F51" s="21">
        <v>0</v>
      </c>
      <c r="I51" s="23">
        <f>SUM(C51+'แผน (3)'!C50+'แผน (2)'!C49+แผน1!C52)</f>
        <v>1000</v>
      </c>
    </row>
    <row r="52" spans="1:9" s="9" customFormat="1" ht="20.25" x14ac:dyDescent="0.3">
      <c r="A52" s="34">
        <v>9</v>
      </c>
      <c r="B52" s="14" t="s">
        <v>16</v>
      </c>
      <c r="C52" s="21">
        <f t="shared" si="1"/>
        <v>56500</v>
      </c>
      <c r="D52" s="21">
        <v>0</v>
      </c>
      <c r="E52" s="21">
        <v>0</v>
      </c>
      <c r="F52" s="21">
        <v>56500</v>
      </c>
      <c r="I52" s="23">
        <f>SUM(C52+'แผน (3)'!C51+'แผน (2)'!C50+แผน1!C53)</f>
        <v>56500</v>
      </c>
    </row>
    <row r="53" spans="1:9" s="9" customFormat="1" ht="20.25" x14ac:dyDescent="0.3">
      <c r="A53" s="34">
        <v>10</v>
      </c>
      <c r="B53" s="14" t="s">
        <v>17</v>
      </c>
      <c r="C53" s="21">
        <f t="shared" si="1"/>
        <v>0</v>
      </c>
      <c r="D53" s="21">
        <v>0</v>
      </c>
      <c r="E53" s="21">
        <v>0</v>
      </c>
      <c r="F53" s="21">
        <v>0</v>
      </c>
      <c r="I53" s="23">
        <f>SUM(C53+'แผน (3)'!C52+'แผน (2)'!C51+แผน1!C54)</f>
        <v>0</v>
      </c>
    </row>
    <row r="54" spans="1:9" s="9" customFormat="1" ht="20.25" x14ac:dyDescent="0.3">
      <c r="A54" s="34">
        <v>11</v>
      </c>
      <c r="B54" s="14" t="s">
        <v>18</v>
      </c>
      <c r="C54" s="21">
        <f t="shared" si="1"/>
        <v>0</v>
      </c>
      <c r="D54" s="21">
        <v>0</v>
      </c>
      <c r="E54" s="21">
        <v>0</v>
      </c>
      <c r="F54" s="21">
        <v>0</v>
      </c>
      <c r="I54" s="23">
        <f>SUM(C54+'แผน (3)'!C53+'แผน (2)'!C52+แผน1!C55)</f>
        <v>0</v>
      </c>
    </row>
    <row r="55" spans="1:9" s="9" customFormat="1" ht="20.25" x14ac:dyDescent="0.3">
      <c r="A55" s="43" t="s">
        <v>5</v>
      </c>
      <c r="B55" s="43"/>
      <c r="C55" s="21">
        <f t="shared" si="1"/>
        <v>615500</v>
      </c>
      <c r="D55" s="21">
        <f>SUM(D47:D54)</f>
        <v>160000</v>
      </c>
      <c r="E55" s="21">
        <f>SUM(E47:E54)</f>
        <v>166000</v>
      </c>
      <c r="F55" s="21">
        <f>SUM(F47:F54)</f>
        <v>289500</v>
      </c>
      <c r="I55" s="23">
        <f>SUM(C55+'แผน (3)'!C54+'แผน (2)'!C53+แผน1!C56)</f>
        <v>1805500</v>
      </c>
    </row>
    <row r="56" spans="1:9" s="9" customFormat="1" ht="20.25" x14ac:dyDescent="0.3"/>
    <row r="57" spans="1:9" s="9" customFormat="1" ht="20.25" x14ac:dyDescent="0.3">
      <c r="A57" s="9" t="s">
        <v>19</v>
      </c>
    </row>
    <row r="58" spans="1:9" s="9" customFormat="1" ht="20.25" x14ac:dyDescent="0.3">
      <c r="B58" s="9" t="s">
        <v>20</v>
      </c>
    </row>
    <row r="59" spans="1:9" s="9" customFormat="1" ht="20.25" x14ac:dyDescent="0.3">
      <c r="B59" s="9" t="s">
        <v>20</v>
      </c>
    </row>
    <row r="60" spans="1:9" s="9" customFormat="1" ht="20.25" x14ac:dyDescent="0.3"/>
    <row r="61" spans="1:9" s="9" customFormat="1" ht="20.25" x14ac:dyDescent="0.3">
      <c r="B61" s="35" t="s">
        <v>84</v>
      </c>
      <c r="D61" s="9" t="s">
        <v>22</v>
      </c>
    </row>
    <row r="62" spans="1:9" s="9" customFormat="1" ht="20.25" x14ac:dyDescent="0.3">
      <c r="B62" s="35" t="s">
        <v>96</v>
      </c>
      <c r="D62" s="44" t="s">
        <v>25</v>
      </c>
      <c r="E62" s="44"/>
    </row>
    <row r="63" spans="1:9" s="9" customFormat="1" ht="20.25" x14ac:dyDescent="0.3">
      <c r="B63" s="35" t="s">
        <v>24</v>
      </c>
      <c r="D63" s="9" t="s">
        <v>23</v>
      </c>
    </row>
    <row r="64" spans="1:9" s="9" customFormat="1" ht="20.25" x14ac:dyDescent="0.3">
      <c r="B64" s="35"/>
    </row>
    <row r="65" spans="1:6" s="9" customFormat="1" ht="20.25" x14ac:dyDescent="0.3">
      <c r="B65" s="35"/>
    </row>
    <row r="66" spans="1:6" s="9" customFormat="1" ht="20.25" x14ac:dyDescent="0.3">
      <c r="B66" s="35"/>
    </row>
    <row r="67" spans="1:6" s="9" customFormat="1" ht="20.25" x14ac:dyDescent="0.3">
      <c r="B67" s="35"/>
    </row>
    <row r="68" spans="1:6" s="9" customFormat="1" ht="20.25" x14ac:dyDescent="0.3">
      <c r="B68" s="35"/>
    </row>
    <row r="69" spans="1:6" s="9" customFormat="1" ht="20.25" x14ac:dyDescent="0.3">
      <c r="B69" s="35"/>
    </row>
    <row r="70" spans="1:6" s="9" customFormat="1" ht="20.25" x14ac:dyDescent="0.3">
      <c r="B70" s="35"/>
    </row>
    <row r="71" spans="1:6" s="9" customFormat="1" ht="20.25" x14ac:dyDescent="0.3">
      <c r="B71" s="35"/>
    </row>
    <row r="72" spans="1:6" s="9" customFormat="1" ht="20.25" x14ac:dyDescent="0.3">
      <c r="B72" s="35"/>
    </row>
    <row r="73" spans="1:6" s="9" customFormat="1" ht="20.25" x14ac:dyDescent="0.3">
      <c r="B73" s="35"/>
    </row>
    <row r="74" spans="1:6" s="9" customFormat="1" ht="20.25" x14ac:dyDescent="0.3">
      <c r="B74" s="35"/>
    </row>
    <row r="75" spans="1:6" s="9" customFormat="1" ht="20.25" x14ac:dyDescent="0.3">
      <c r="A75" s="50" t="s">
        <v>0</v>
      </c>
      <c r="B75" s="50"/>
      <c r="C75" s="50"/>
      <c r="D75" s="50"/>
      <c r="E75" s="50"/>
      <c r="F75" s="50"/>
    </row>
    <row r="76" spans="1:6" s="9" customFormat="1" ht="20.25" x14ac:dyDescent="0.3">
      <c r="A76" s="50" t="s">
        <v>38</v>
      </c>
      <c r="B76" s="50"/>
      <c r="C76" s="50"/>
      <c r="D76" s="50"/>
      <c r="E76" s="50"/>
      <c r="F76" s="50"/>
    </row>
    <row r="77" spans="1:6" s="9" customFormat="1" ht="20.25" x14ac:dyDescent="0.3">
      <c r="A77" s="50" t="str">
        <f>จ่ายจริง!A3</f>
        <v>งบประมาณรายจ่ายประจำปี พ.ศ. 2564</v>
      </c>
      <c r="B77" s="50"/>
      <c r="C77" s="50"/>
      <c r="D77" s="50"/>
      <c r="E77" s="50"/>
      <c r="F77" s="50"/>
    </row>
    <row r="78" spans="1:6" s="9" customFormat="1" ht="20.25" x14ac:dyDescent="0.3">
      <c r="A78" s="50" t="s">
        <v>100</v>
      </c>
      <c r="B78" s="50"/>
      <c r="C78" s="50"/>
      <c r="D78" s="50"/>
      <c r="E78" s="50"/>
      <c r="F78" s="50"/>
    </row>
    <row r="79" spans="1:6" s="9" customFormat="1" ht="20.25" x14ac:dyDescent="0.3"/>
    <row r="80" spans="1:6" s="9" customFormat="1" ht="20.25" x14ac:dyDescent="0.3">
      <c r="A80" s="47" t="s">
        <v>2</v>
      </c>
      <c r="B80" s="47" t="s">
        <v>3</v>
      </c>
      <c r="C80" s="48" t="s">
        <v>49</v>
      </c>
      <c r="D80" s="48"/>
      <c r="E80" s="48"/>
      <c r="F80" s="48"/>
    </row>
    <row r="81" spans="1:9" s="9" customFormat="1" ht="20.25" x14ac:dyDescent="0.3">
      <c r="A81" s="47"/>
      <c r="B81" s="47"/>
      <c r="C81" s="33" t="s">
        <v>5</v>
      </c>
      <c r="D81" s="33" t="s">
        <v>32</v>
      </c>
      <c r="E81" s="12" t="s">
        <v>33</v>
      </c>
      <c r="F81" s="33" t="s">
        <v>34</v>
      </c>
    </row>
    <row r="82" spans="1:9" s="9" customFormat="1" ht="20.25" x14ac:dyDescent="0.3">
      <c r="A82" s="34">
        <v>1</v>
      </c>
      <c r="B82" s="14" t="s">
        <v>9</v>
      </c>
      <c r="C82" s="21">
        <f>SUM(D82:F82)</f>
        <v>0</v>
      </c>
      <c r="D82" s="21"/>
      <c r="E82" s="21"/>
      <c r="F82" s="21"/>
      <c r="I82" s="23">
        <f>SUM(C82+'แผน (3)'!C80+'แผน (2)'!C78+แผน1!C84)</f>
        <v>0</v>
      </c>
    </row>
    <row r="83" spans="1:9" s="9" customFormat="1" ht="20.25" x14ac:dyDescent="0.3">
      <c r="A83" s="34">
        <v>2</v>
      </c>
      <c r="B83" s="14" t="s">
        <v>10</v>
      </c>
      <c r="C83" s="21">
        <f t="shared" ref="C83:C92" si="2">SUM(D83:F83)</f>
        <v>0</v>
      </c>
      <c r="D83" s="21"/>
      <c r="E83" s="21"/>
      <c r="F83" s="21"/>
      <c r="I83" s="23">
        <f>SUM(C83+'แผน (3)'!C81+'แผน (2)'!C79+แผน1!C85)</f>
        <v>0</v>
      </c>
    </row>
    <row r="84" spans="1:9" s="9" customFormat="1" ht="20.25" x14ac:dyDescent="0.3">
      <c r="A84" s="34">
        <v>3</v>
      </c>
      <c r="B84" s="14" t="s">
        <v>11</v>
      </c>
      <c r="C84" s="21">
        <f t="shared" si="2"/>
        <v>150000</v>
      </c>
      <c r="D84" s="21">
        <v>50000</v>
      </c>
      <c r="E84" s="21">
        <v>50000</v>
      </c>
      <c r="F84" s="21">
        <v>50000</v>
      </c>
      <c r="I84" s="23">
        <f>SUM(C84+'แผน (3)'!C82+'แผน (2)'!C80+แผน1!C86)</f>
        <v>605000</v>
      </c>
    </row>
    <row r="85" spans="1:9" s="9" customFormat="1" ht="20.25" x14ac:dyDescent="0.3">
      <c r="A85" s="34">
        <v>5</v>
      </c>
      <c r="B85" s="14" t="s">
        <v>12</v>
      </c>
      <c r="C85" s="21">
        <f t="shared" si="2"/>
        <v>120000</v>
      </c>
      <c r="D85" s="21">
        <v>35000</v>
      </c>
      <c r="E85" s="21">
        <v>25000</v>
      </c>
      <c r="F85" s="27">
        <v>60000</v>
      </c>
      <c r="I85" s="23">
        <f>SUM(C85+'แผน (3)'!C83+'แผน (2)'!C81+แผน1!C87)</f>
        <v>228000</v>
      </c>
    </row>
    <row r="86" spans="1:9" s="9" customFormat="1" ht="20.25" x14ac:dyDescent="0.3">
      <c r="A86" s="34">
        <v>6</v>
      </c>
      <c r="B86" s="14" t="s">
        <v>13</v>
      </c>
      <c r="C86" s="21">
        <f t="shared" si="2"/>
        <v>60000</v>
      </c>
      <c r="D86" s="21">
        <v>20000</v>
      </c>
      <c r="E86" s="21">
        <v>20000</v>
      </c>
      <c r="F86" s="21">
        <v>20000</v>
      </c>
      <c r="I86" s="23">
        <f>SUM(C86+'แผน (3)'!C84+'แผน (2)'!C82+แผน1!C88)</f>
        <v>230000</v>
      </c>
    </row>
    <row r="87" spans="1:9" s="9" customFormat="1" ht="20.25" x14ac:dyDescent="0.3">
      <c r="A87" s="34">
        <v>7</v>
      </c>
      <c r="B87" s="14" t="s">
        <v>14</v>
      </c>
      <c r="C87" s="21">
        <f t="shared" si="2"/>
        <v>10000</v>
      </c>
      <c r="D87" s="21">
        <v>5000</v>
      </c>
      <c r="E87" s="21">
        <v>0</v>
      </c>
      <c r="F87" s="21">
        <v>5000</v>
      </c>
      <c r="I87" s="23">
        <f>SUM(C87+'แผน (3)'!C85+'แผน (2)'!C83+แผน1!C89)</f>
        <v>255000</v>
      </c>
    </row>
    <row r="88" spans="1:9" s="9" customFormat="1" ht="20.25" x14ac:dyDescent="0.3">
      <c r="A88" s="34">
        <v>8</v>
      </c>
      <c r="B88" s="14" t="s">
        <v>15</v>
      </c>
      <c r="C88" s="21">
        <f t="shared" si="2"/>
        <v>0</v>
      </c>
      <c r="D88" s="21">
        <v>0</v>
      </c>
      <c r="E88" s="21">
        <v>0</v>
      </c>
      <c r="F88" s="21">
        <v>0</v>
      </c>
      <c r="I88" s="23">
        <f>SUM(C88+'แผน (3)'!C86+'แผน (2)'!C84+แผน1!C90)</f>
        <v>0</v>
      </c>
    </row>
    <row r="89" spans="1:9" s="9" customFormat="1" ht="20.25" x14ac:dyDescent="0.3">
      <c r="A89" s="34">
        <v>9</v>
      </c>
      <c r="B89" s="14" t="s">
        <v>16</v>
      </c>
      <c r="C89" s="21">
        <f t="shared" si="2"/>
        <v>54200</v>
      </c>
      <c r="D89" s="21">
        <v>0</v>
      </c>
      <c r="E89" s="21">
        <v>0</v>
      </c>
      <c r="F89" s="21">
        <v>54200</v>
      </c>
      <c r="I89" s="23">
        <f>SUM(C89+'แผน (3)'!C87+'แผน (2)'!C85+แผน1!C91)</f>
        <v>54200</v>
      </c>
    </row>
    <row r="90" spans="1:9" s="9" customFormat="1" ht="20.25" x14ac:dyDescent="0.3">
      <c r="A90" s="34">
        <v>10</v>
      </c>
      <c r="B90" s="14" t="s">
        <v>17</v>
      </c>
      <c r="C90" s="21">
        <f t="shared" si="2"/>
        <v>1700000</v>
      </c>
      <c r="D90" s="21">
        <v>800000</v>
      </c>
      <c r="E90" s="21">
        <v>300000</v>
      </c>
      <c r="F90" s="21">
        <v>600000</v>
      </c>
      <c r="I90" s="23">
        <f>SUM(C90+'แผน (3)'!C88+'แผน (2)'!C86+แผน1!C92)</f>
        <v>3500000</v>
      </c>
    </row>
    <row r="91" spans="1:9" s="9" customFormat="1" ht="20.25" x14ac:dyDescent="0.3">
      <c r="A91" s="34">
        <v>11</v>
      </c>
      <c r="B91" s="14" t="s">
        <v>18</v>
      </c>
      <c r="C91" s="21">
        <f t="shared" si="2"/>
        <v>0</v>
      </c>
      <c r="D91" s="21">
        <v>0</v>
      </c>
      <c r="E91" s="21">
        <v>0</v>
      </c>
      <c r="F91" s="21">
        <v>0</v>
      </c>
      <c r="I91" s="23">
        <f>SUM(C91+'แผน (3)'!C89+'แผน (2)'!C87+แผน1!C93)</f>
        <v>0</v>
      </c>
    </row>
    <row r="92" spans="1:9" s="9" customFormat="1" ht="20.25" x14ac:dyDescent="0.3">
      <c r="A92" s="43" t="s">
        <v>5</v>
      </c>
      <c r="B92" s="43"/>
      <c r="C92" s="21">
        <f t="shared" si="2"/>
        <v>2094200</v>
      </c>
      <c r="D92" s="21">
        <f>SUM(D82:D91)</f>
        <v>910000</v>
      </c>
      <c r="E92" s="21">
        <f>SUM(E82:E91)</f>
        <v>395000</v>
      </c>
      <c r="F92" s="21">
        <f>SUM(F82:F91)</f>
        <v>789200</v>
      </c>
    </row>
    <row r="93" spans="1:9" s="9" customFormat="1" ht="20.25" x14ac:dyDescent="0.3"/>
    <row r="94" spans="1:9" s="9" customFormat="1" ht="20.25" x14ac:dyDescent="0.3">
      <c r="A94" s="9" t="s">
        <v>19</v>
      </c>
    </row>
    <row r="95" spans="1:9" s="9" customFormat="1" ht="20.25" x14ac:dyDescent="0.3">
      <c r="B95" s="9" t="s">
        <v>20</v>
      </c>
    </row>
    <row r="96" spans="1:9" s="9" customFormat="1" ht="20.25" x14ac:dyDescent="0.3">
      <c r="B96" s="9" t="s">
        <v>20</v>
      </c>
    </row>
    <row r="97" spans="1:6" s="9" customFormat="1" ht="20.25" x14ac:dyDescent="0.3"/>
    <row r="98" spans="1:6" s="9" customFormat="1" ht="20.25" x14ac:dyDescent="0.3">
      <c r="B98" s="9" t="s">
        <v>21</v>
      </c>
      <c r="D98" s="9" t="s">
        <v>22</v>
      </c>
    </row>
    <row r="99" spans="1:6" s="9" customFormat="1" ht="20.25" x14ac:dyDescent="0.3">
      <c r="B99" s="44" t="s">
        <v>84</v>
      </c>
      <c r="C99" s="44"/>
      <c r="D99" s="44" t="s">
        <v>25</v>
      </c>
      <c r="E99" s="44"/>
    </row>
    <row r="100" spans="1:6" s="9" customFormat="1" ht="20.25" x14ac:dyDescent="0.3">
      <c r="B100" s="44" t="s">
        <v>85</v>
      </c>
      <c r="C100" s="44"/>
      <c r="D100" s="9" t="s">
        <v>23</v>
      </c>
    </row>
    <row r="101" spans="1:6" s="9" customFormat="1" ht="20.25" x14ac:dyDescent="0.3">
      <c r="B101" s="35"/>
      <c r="C101" s="35"/>
    </row>
    <row r="102" spans="1:6" s="9" customFormat="1" ht="20.25" x14ac:dyDescent="0.3">
      <c r="B102" s="35"/>
      <c r="C102" s="35"/>
    </row>
    <row r="103" spans="1:6" s="9" customFormat="1" ht="20.25" x14ac:dyDescent="0.3">
      <c r="B103" s="35"/>
      <c r="C103" s="35"/>
    </row>
    <row r="104" spans="1:6" s="9" customFormat="1" ht="20.25" x14ac:dyDescent="0.3">
      <c r="B104" s="35"/>
      <c r="C104" s="35"/>
    </row>
    <row r="105" spans="1:6" s="9" customFormat="1" ht="20.25" x14ac:dyDescent="0.3">
      <c r="B105" s="35"/>
      <c r="C105" s="35"/>
    </row>
    <row r="106" spans="1:6" s="9" customFormat="1" ht="20.25" x14ac:dyDescent="0.3">
      <c r="B106" s="35"/>
      <c r="C106" s="35"/>
    </row>
    <row r="107" spans="1:6" s="9" customFormat="1" ht="20.25" x14ac:dyDescent="0.3">
      <c r="B107" s="35"/>
      <c r="C107" s="35"/>
    </row>
    <row r="108" spans="1:6" s="9" customFormat="1" ht="20.25" x14ac:dyDescent="0.3">
      <c r="B108" s="35"/>
      <c r="C108" s="35"/>
    </row>
    <row r="109" spans="1:6" s="9" customFormat="1" ht="20.25" x14ac:dyDescent="0.3">
      <c r="B109" s="35"/>
      <c r="C109" s="35"/>
    </row>
    <row r="110" spans="1:6" s="9" customFormat="1" ht="20.25" x14ac:dyDescent="0.3">
      <c r="B110" s="35"/>
      <c r="C110" s="35"/>
    </row>
    <row r="111" spans="1:6" s="9" customFormat="1" ht="20.25" x14ac:dyDescent="0.3">
      <c r="B111" s="35"/>
      <c r="C111" s="35"/>
    </row>
    <row r="112" spans="1:6" s="9" customFormat="1" ht="20.25" x14ac:dyDescent="0.3">
      <c r="A112" s="50" t="s">
        <v>0</v>
      </c>
      <c r="B112" s="50"/>
      <c r="C112" s="50"/>
      <c r="D112" s="50"/>
      <c r="E112" s="50"/>
      <c r="F112" s="50"/>
    </row>
    <row r="113" spans="1:9" s="9" customFormat="1" ht="20.25" x14ac:dyDescent="0.3">
      <c r="A113" s="50" t="s">
        <v>39</v>
      </c>
      <c r="B113" s="50"/>
      <c r="C113" s="50"/>
      <c r="D113" s="50"/>
      <c r="E113" s="50"/>
      <c r="F113" s="50"/>
    </row>
    <row r="114" spans="1:9" s="9" customFormat="1" ht="20.25" x14ac:dyDescent="0.3">
      <c r="A114" s="50" t="str">
        <f>จ่ายจริง!A3</f>
        <v>งบประมาณรายจ่ายประจำปี พ.ศ. 2564</v>
      </c>
      <c r="B114" s="50"/>
      <c r="C114" s="50"/>
      <c r="D114" s="50"/>
      <c r="E114" s="50"/>
      <c r="F114" s="50"/>
    </row>
    <row r="115" spans="1:9" s="9" customFormat="1" ht="20.25" x14ac:dyDescent="0.3">
      <c r="A115" s="50" t="s">
        <v>100</v>
      </c>
      <c r="B115" s="50"/>
      <c r="C115" s="50"/>
      <c r="D115" s="50"/>
      <c r="E115" s="50"/>
      <c r="F115" s="50"/>
    </row>
    <row r="116" spans="1:9" s="9" customFormat="1" ht="20.25" x14ac:dyDescent="0.3"/>
    <row r="117" spans="1:9" s="9" customFormat="1" ht="20.25" x14ac:dyDescent="0.3">
      <c r="A117" s="47" t="s">
        <v>2</v>
      </c>
      <c r="B117" s="47" t="s">
        <v>3</v>
      </c>
      <c r="C117" s="48" t="s">
        <v>49</v>
      </c>
      <c r="D117" s="48"/>
      <c r="E117" s="48"/>
      <c r="F117" s="48"/>
    </row>
    <row r="118" spans="1:9" s="9" customFormat="1" ht="20.25" x14ac:dyDescent="0.3">
      <c r="A118" s="47"/>
      <c r="B118" s="47"/>
      <c r="C118" s="33" t="s">
        <v>5</v>
      </c>
      <c r="D118" s="33" t="s">
        <v>32</v>
      </c>
      <c r="E118" s="12" t="s">
        <v>33</v>
      </c>
      <c r="F118" s="33" t="s">
        <v>34</v>
      </c>
    </row>
    <row r="119" spans="1:9" s="9" customFormat="1" ht="20.25" x14ac:dyDescent="0.3">
      <c r="A119" s="34">
        <v>1</v>
      </c>
      <c r="B119" s="14" t="s">
        <v>9</v>
      </c>
      <c r="C119" s="21">
        <f>SUM(D119:F119)</f>
        <v>0</v>
      </c>
      <c r="D119" s="21"/>
      <c r="E119" s="21"/>
      <c r="F119" s="21"/>
      <c r="I119" s="23">
        <f>SUM(C119+'แผน (3)'!C116+'แผน (2)'!C113+แผน1!C122)</f>
        <v>0</v>
      </c>
    </row>
    <row r="120" spans="1:9" s="9" customFormat="1" ht="20.25" x14ac:dyDescent="0.3">
      <c r="A120" s="34">
        <v>2</v>
      </c>
      <c r="B120" s="14" t="s">
        <v>10</v>
      </c>
      <c r="C120" s="21">
        <f t="shared" ref="C120:C129" si="3">SUM(D120:F120)</f>
        <v>0</v>
      </c>
      <c r="D120" s="21"/>
      <c r="E120" s="21"/>
      <c r="F120" s="21"/>
      <c r="I120" s="23">
        <f>SUM(C120+'แผน (3)'!C117+'แผน (2)'!C114+แผน1!C123)</f>
        <v>0</v>
      </c>
    </row>
    <row r="121" spans="1:9" s="9" customFormat="1" ht="20.25" x14ac:dyDescent="0.3">
      <c r="A121" s="34">
        <v>3</v>
      </c>
      <c r="B121" s="14" t="s">
        <v>11</v>
      </c>
      <c r="C121" s="21">
        <f t="shared" si="3"/>
        <v>390000</v>
      </c>
      <c r="D121" s="21">
        <v>130000</v>
      </c>
      <c r="E121" s="21">
        <v>130000</v>
      </c>
      <c r="F121" s="21">
        <v>130000</v>
      </c>
      <c r="I121" s="23">
        <f>SUM(C121+'แผน (3)'!C118+'แผน (2)'!C115+แผน1!C124)</f>
        <v>1510000</v>
      </c>
    </row>
    <row r="122" spans="1:9" s="9" customFormat="1" ht="20.25" x14ac:dyDescent="0.3">
      <c r="A122" s="34">
        <v>4</v>
      </c>
      <c r="B122" s="14" t="s">
        <v>12</v>
      </c>
      <c r="C122" s="21">
        <f t="shared" si="3"/>
        <v>100000</v>
      </c>
      <c r="D122" s="21">
        <v>20000</v>
      </c>
      <c r="E122" s="21">
        <v>20000</v>
      </c>
      <c r="F122" s="27">
        <v>60000</v>
      </c>
      <c r="I122" s="23">
        <f>SUM(C122+'แผน (3)'!C119+'แผน (2)'!C116+แผน1!C125)</f>
        <v>250000</v>
      </c>
    </row>
    <row r="123" spans="1:9" s="9" customFormat="1" ht="20.25" x14ac:dyDescent="0.3">
      <c r="A123" s="34">
        <v>5</v>
      </c>
      <c r="B123" s="14" t="s">
        <v>13</v>
      </c>
      <c r="C123" s="21">
        <f t="shared" si="3"/>
        <v>90000</v>
      </c>
      <c r="D123" s="21">
        <v>30000</v>
      </c>
      <c r="E123" s="21">
        <v>30000</v>
      </c>
      <c r="F123" s="21">
        <v>30000</v>
      </c>
      <c r="I123" s="23">
        <f>SUM(C123+'แผน (3)'!C120+'แผน (2)'!C117+แผน1!C126)</f>
        <v>830000</v>
      </c>
    </row>
    <row r="124" spans="1:9" s="9" customFormat="1" ht="20.25" x14ac:dyDescent="0.3">
      <c r="A124" s="34">
        <v>6</v>
      </c>
      <c r="B124" s="14" t="s">
        <v>14</v>
      </c>
      <c r="C124" s="21">
        <f t="shared" si="3"/>
        <v>700000</v>
      </c>
      <c r="D124" s="21">
        <v>250000</v>
      </c>
      <c r="E124" s="21">
        <v>230000</v>
      </c>
      <c r="F124" s="21">
        <v>220000</v>
      </c>
      <c r="I124" s="23">
        <f>SUM(C124+'แผน (3)'!C121+'แผน (2)'!C118+แผน1!C127)</f>
        <v>850000</v>
      </c>
    </row>
    <row r="125" spans="1:9" s="9" customFormat="1" ht="20.25" x14ac:dyDescent="0.3">
      <c r="A125" s="34">
        <v>7</v>
      </c>
      <c r="B125" s="14" t="s">
        <v>15</v>
      </c>
      <c r="C125" s="21">
        <f t="shared" si="3"/>
        <v>0</v>
      </c>
      <c r="D125" s="21">
        <v>0</v>
      </c>
      <c r="E125" s="21">
        <v>0</v>
      </c>
      <c r="F125" s="21">
        <v>0</v>
      </c>
      <c r="I125" s="23">
        <f>SUM(C125+'แผน (3)'!C122+'แผน (2)'!C119+แผน1!C128)</f>
        <v>11000</v>
      </c>
    </row>
    <row r="126" spans="1:9" s="9" customFormat="1" ht="20.25" x14ac:dyDescent="0.3">
      <c r="A126" s="34">
        <v>8</v>
      </c>
      <c r="B126" s="14" t="s">
        <v>16</v>
      </c>
      <c r="C126" s="21">
        <f t="shared" si="3"/>
        <v>0</v>
      </c>
      <c r="D126" s="21">
        <v>0</v>
      </c>
      <c r="E126" s="21">
        <v>0</v>
      </c>
      <c r="F126" s="27">
        <v>0</v>
      </c>
      <c r="I126" s="23">
        <f>SUM(C126+'แผน (3)'!C123+'แผน (2)'!C120+แผน1!C129)</f>
        <v>0</v>
      </c>
    </row>
    <row r="127" spans="1:9" s="9" customFormat="1" ht="20.25" x14ac:dyDescent="0.3">
      <c r="A127" s="34">
        <v>9</v>
      </c>
      <c r="B127" s="14" t="s">
        <v>17</v>
      </c>
      <c r="C127" s="21">
        <f t="shared" si="3"/>
        <v>250000</v>
      </c>
      <c r="D127" s="21">
        <v>0</v>
      </c>
      <c r="E127" s="21">
        <v>0</v>
      </c>
      <c r="F127" s="21">
        <v>250000</v>
      </c>
      <c r="I127" s="23">
        <f>SUM(C127+'แผน (3)'!C124+'แผน (2)'!C121+แผน1!C130)</f>
        <v>250000</v>
      </c>
    </row>
    <row r="128" spans="1:9" s="9" customFormat="1" ht="20.25" x14ac:dyDescent="0.3">
      <c r="A128" s="34">
        <v>10</v>
      </c>
      <c r="B128" s="14" t="s">
        <v>18</v>
      </c>
      <c r="C128" s="21">
        <f t="shared" si="3"/>
        <v>303000</v>
      </c>
      <c r="D128" s="21">
        <v>10000</v>
      </c>
      <c r="E128" s="21">
        <v>293000</v>
      </c>
      <c r="F128" s="21">
        <v>0</v>
      </c>
      <c r="I128" s="23">
        <f>SUM(C128+'แผน (3)'!C125+'แผน (2)'!C122+แผน1!C131)</f>
        <v>1255000</v>
      </c>
    </row>
    <row r="129" spans="1:6" s="9" customFormat="1" ht="20.25" x14ac:dyDescent="0.3">
      <c r="A129" s="43" t="s">
        <v>5</v>
      </c>
      <c r="B129" s="43"/>
      <c r="C129" s="21">
        <f t="shared" si="3"/>
        <v>1833000</v>
      </c>
      <c r="D129" s="21">
        <f>SUM(D121:D128)</f>
        <v>440000</v>
      </c>
      <c r="E129" s="21">
        <f>SUM(E121:E128)</f>
        <v>703000</v>
      </c>
      <c r="F129" s="21">
        <f>SUM(F121:F128)</f>
        <v>690000</v>
      </c>
    </row>
    <row r="130" spans="1:6" s="9" customFormat="1" ht="20.25" x14ac:dyDescent="0.3"/>
    <row r="131" spans="1:6" s="9" customFormat="1" ht="20.25" x14ac:dyDescent="0.3">
      <c r="A131" s="9" t="s">
        <v>19</v>
      </c>
    </row>
    <row r="132" spans="1:6" s="9" customFormat="1" ht="20.25" x14ac:dyDescent="0.3">
      <c r="B132" s="9" t="s">
        <v>20</v>
      </c>
    </row>
    <row r="133" spans="1:6" s="9" customFormat="1" ht="20.25" x14ac:dyDescent="0.3">
      <c r="B133" s="9" t="s">
        <v>20</v>
      </c>
    </row>
    <row r="134" spans="1:6" s="9" customFormat="1" ht="20.25" x14ac:dyDescent="0.3"/>
    <row r="135" spans="1:6" s="9" customFormat="1" ht="20.25" x14ac:dyDescent="0.3">
      <c r="B135" s="9" t="s">
        <v>21</v>
      </c>
      <c r="D135" s="9" t="s">
        <v>22</v>
      </c>
    </row>
    <row r="136" spans="1:6" s="9" customFormat="1" ht="20.25" x14ac:dyDescent="0.3">
      <c r="B136" s="35" t="s">
        <v>43</v>
      </c>
      <c r="D136" s="44" t="s">
        <v>25</v>
      </c>
      <c r="E136" s="44"/>
    </row>
    <row r="137" spans="1:6" s="9" customFormat="1" ht="20.25" x14ac:dyDescent="0.3">
      <c r="B137" s="35" t="s">
        <v>44</v>
      </c>
      <c r="D137" s="9" t="s">
        <v>23</v>
      </c>
    </row>
    <row r="138" spans="1:6" s="9" customFormat="1" ht="20.25" x14ac:dyDescent="0.3">
      <c r="B138" s="35"/>
    </row>
    <row r="139" spans="1:6" s="9" customFormat="1" ht="20.25" x14ac:dyDescent="0.3">
      <c r="B139" s="35"/>
    </row>
    <row r="140" spans="1:6" s="9" customFormat="1" ht="20.25" x14ac:dyDescent="0.3">
      <c r="B140" s="35"/>
    </row>
    <row r="141" spans="1:6" s="9" customFormat="1" ht="20.25" x14ac:dyDescent="0.3">
      <c r="B141" s="35"/>
    </row>
    <row r="142" spans="1:6" s="9" customFormat="1" ht="20.25" x14ac:dyDescent="0.3">
      <c r="B142" s="35"/>
    </row>
    <row r="143" spans="1:6" s="9" customFormat="1" ht="20.25" x14ac:dyDescent="0.3">
      <c r="B143" s="35"/>
    </row>
    <row r="144" spans="1:6" s="9" customFormat="1" ht="20.25" x14ac:dyDescent="0.3">
      <c r="B144" s="35"/>
    </row>
    <row r="145" spans="1:9" s="9" customFormat="1" ht="20.25" x14ac:dyDescent="0.3">
      <c r="B145" s="35"/>
    </row>
    <row r="146" spans="1:9" s="9" customFormat="1" ht="20.25" x14ac:dyDescent="0.3">
      <c r="B146" s="35"/>
    </row>
    <row r="147" spans="1:9" s="9" customFormat="1" ht="20.25" x14ac:dyDescent="0.3">
      <c r="B147" s="35"/>
    </row>
    <row r="148" spans="1:9" s="9" customFormat="1" ht="20.25" x14ac:dyDescent="0.3">
      <c r="B148" s="35"/>
    </row>
    <row r="149" spans="1:9" s="9" customFormat="1" ht="20.25" x14ac:dyDescent="0.3">
      <c r="A149" s="50" t="s">
        <v>0</v>
      </c>
      <c r="B149" s="50"/>
      <c r="C149" s="50"/>
      <c r="D149" s="50"/>
      <c r="E149" s="50"/>
      <c r="F149" s="50"/>
    </row>
    <row r="150" spans="1:9" s="9" customFormat="1" ht="20.25" x14ac:dyDescent="0.3">
      <c r="A150" s="50" t="s">
        <v>40</v>
      </c>
      <c r="B150" s="50"/>
      <c r="C150" s="50"/>
      <c r="D150" s="50"/>
      <c r="E150" s="50"/>
      <c r="F150" s="50"/>
    </row>
    <row r="151" spans="1:9" s="9" customFormat="1" ht="20.25" x14ac:dyDescent="0.3">
      <c r="A151" s="50" t="str">
        <f>จ่ายจริง!A3</f>
        <v>งบประมาณรายจ่ายประจำปี พ.ศ. 2564</v>
      </c>
      <c r="B151" s="50"/>
      <c r="C151" s="50"/>
      <c r="D151" s="50"/>
      <c r="E151" s="50"/>
      <c r="F151" s="50"/>
    </row>
    <row r="152" spans="1:9" s="9" customFormat="1" ht="20.25" x14ac:dyDescent="0.3">
      <c r="A152" s="50" t="s">
        <v>100</v>
      </c>
      <c r="B152" s="50"/>
      <c r="C152" s="50"/>
      <c r="D152" s="50"/>
      <c r="E152" s="50"/>
      <c r="F152" s="50"/>
    </row>
    <row r="153" spans="1:9" s="9" customFormat="1" ht="20.25" x14ac:dyDescent="0.3"/>
    <row r="154" spans="1:9" s="9" customFormat="1" ht="20.25" x14ac:dyDescent="0.3">
      <c r="A154" s="47" t="s">
        <v>2</v>
      </c>
      <c r="B154" s="47" t="s">
        <v>3</v>
      </c>
      <c r="C154" s="48" t="s">
        <v>49</v>
      </c>
      <c r="D154" s="48"/>
      <c r="E154" s="48"/>
      <c r="F154" s="48"/>
    </row>
    <row r="155" spans="1:9" s="9" customFormat="1" ht="20.25" x14ac:dyDescent="0.3">
      <c r="A155" s="47"/>
      <c r="B155" s="47"/>
      <c r="C155" s="33" t="s">
        <v>5</v>
      </c>
      <c r="D155" s="33" t="s">
        <v>32</v>
      </c>
      <c r="E155" s="12" t="s">
        <v>33</v>
      </c>
      <c r="F155" s="33" t="s">
        <v>34</v>
      </c>
    </row>
    <row r="156" spans="1:9" s="9" customFormat="1" ht="20.25" x14ac:dyDescent="0.3">
      <c r="A156" s="34">
        <v>1</v>
      </c>
      <c r="B156" s="14" t="s">
        <v>9</v>
      </c>
      <c r="C156" s="21">
        <f>SUM(D156:F156)</f>
        <v>0</v>
      </c>
      <c r="D156" s="21"/>
      <c r="E156" s="21"/>
      <c r="F156" s="21"/>
      <c r="I156" s="23">
        <f>SUM(C156+'แผน (3)'!C152+'แผน (2)'!C148+แผน1!C160)</f>
        <v>0</v>
      </c>
    </row>
    <row r="157" spans="1:9" s="9" customFormat="1" ht="20.25" x14ac:dyDescent="0.3">
      <c r="A157" s="34">
        <v>2</v>
      </c>
      <c r="B157" s="14" t="s">
        <v>10</v>
      </c>
      <c r="C157" s="21">
        <f t="shared" ref="C157:C166" si="4">SUM(D157:F157)</f>
        <v>0</v>
      </c>
      <c r="D157" s="21"/>
      <c r="E157" s="21"/>
      <c r="F157" s="21"/>
      <c r="I157" s="23">
        <f>SUM(C157+'แผน (3)'!C153+'แผน (2)'!C149+แผน1!C161)</f>
        <v>0</v>
      </c>
    </row>
    <row r="158" spans="1:9" s="9" customFormat="1" ht="20.25" x14ac:dyDescent="0.3">
      <c r="A158" s="34">
        <v>3</v>
      </c>
      <c r="B158" s="14" t="s">
        <v>11</v>
      </c>
      <c r="C158" s="21">
        <f t="shared" si="4"/>
        <v>195000</v>
      </c>
      <c r="D158" s="21">
        <v>65000</v>
      </c>
      <c r="E158" s="21">
        <v>65000</v>
      </c>
      <c r="F158" s="21">
        <v>65000</v>
      </c>
      <c r="I158" s="23">
        <f>SUM(C158+'แผน (3)'!C154+'แผน (2)'!C150+แผน1!C162)</f>
        <v>780000</v>
      </c>
    </row>
    <row r="159" spans="1:9" s="9" customFormat="1" ht="20.25" x14ac:dyDescent="0.3">
      <c r="A159" s="34">
        <v>4</v>
      </c>
      <c r="B159" s="14" t="s">
        <v>12</v>
      </c>
      <c r="C159" s="21">
        <f t="shared" si="4"/>
        <v>80000</v>
      </c>
      <c r="D159" s="21">
        <v>10000</v>
      </c>
      <c r="E159" s="21">
        <v>10000</v>
      </c>
      <c r="F159" s="27">
        <v>60000</v>
      </c>
      <c r="I159" s="23">
        <f>SUM(C159+'แผน (3)'!C155+'แผน (2)'!C151+แผน1!C163)</f>
        <v>224000</v>
      </c>
    </row>
    <row r="160" spans="1:9" s="9" customFormat="1" ht="20.25" x14ac:dyDescent="0.3">
      <c r="A160" s="34">
        <v>5</v>
      </c>
      <c r="B160" s="14" t="s">
        <v>13</v>
      </c>
      <c r="C160" s="21">
        <f t="shared" si="4"/>
        <v>30000</v>
      </c>
      <c r="D160" s="21">
        <v>0</v>
      </c>
      <c r="E160" s="21">
        <v>10000</v>
      </c>
      <c r="F160" s="21">
        <v>20000</v>
      </c>
      <c r="I160" s="23">
        <f>SUM(C160+'แผน (3)'!C156+'แผน (2)'!C152+แผน1!C164)</f>
        <v>111000</v>
      </c>
    </row>
    <row r="161" spans="1:9" s="9" customFormat="1" ht="20.25" x14ac:dyDescent="0.3">
      <c r="A161" s="34">
        <v>6</v>
      </c>
      <c r="B161" s="14" t="s">
        <v>14</v>
      </c>
      <c r="C161" s="21">
        <f t="shared" si="4"/>
        <v>2000</v>
      </c>
      <c r="D161" s="21">
        <v>2000</v>
      </c>
      <c r="E161" s="21">
        <v>0</v>
      </c>
      <c r="F161" s="21">
        <v>0</v>
      </c>
      <c r="I161" s="23">
        <f>SUM(C161+'แผน (3)'!C157+'แผน (2)'!C153+แผน1!C165)</f>
        <v>45000</v>
      </c>
    </row>
    <row r="162" spans="1:9" s="9" customFormat="1" ht="20.25" x14ac:dyDescent="0.3">
      <c r="A162" s="34">
        <v>7</v>
      </c>
      <c r="B162" s="14" t="s">
        <v>15</v>
      </c>
      <c r="C162" s="21">
        <f t="shared" si="4"/>
        <v>0</v>
      </c>
      <c r="D162" s="21">
        <v>0</v>
      </c>
      <c r="E162" s="21">
        <v>0</v>
      </c>
      <c r="F162" s="21">
        <v>0</v>
      </c>
      <c r="I162" s="23">
        <f>SUM(C162+'แผน (3)'!C158+'แผน (2)'!C154+แผน1!C166)</f>
        <v>0</v>
      </c>
    </row>
    <row r="163" spans="1:9" s="9" customFormat="1" ht="20.25" x14ac:dyDescent="0.3">
      <c r="A163" s="34">
        <v>8</v>
      </c>
      <c r="B163" s="14" t="s">
        <v>16</v>
      </c>
      <c r="C163" s="21">
        <f t="shared" si="4"/>
        <v>0</v>
      </c>
      <c r="D163" s="21">
        <v>0</v>
      </c>
      <c r="E163" s="21">
        <v>0</v>
      </c>
      <c r="F163" s="21">
        <v>0</v>
      </c>
      <c r="I163" s="23">
        <f>SUM(C163+'แผน (3)'!C159+'แผน (2)'!C155+แผน1!C167)</f>
        <v>0</v>
      </c>
    </row>
    <row r="164" spans="1:9" s="9" customFormat="1" ht="20.25" x14ac:dyDescent="0.3">
      <c r="A164" s="34">
        <v>9</v>
      </c>
      <c r="B164" s="14" t="s">
        <v>17</v>
      </c>
      <c r="C164" s="21">
        <f t="shared" si="4"/>
        <v>0</v>
      </c>
      <c r="D164" s="21">
        <v>0</v>
      </c>
      <c r="E164" s="21">
        <v>0</v>
      </c>
      <c r="F164" s="21">
        <v>0</v>
      </c>
      <c r="I164" s="23">
        <f>SUM(C164+'แผน (3)'!C160+'แผน (2)'!C156+แผน1!C168)</f>
        <v>0</v>
      </c>
    </row>
    <row r="165" spans="1:9" s="9" customFormat="1" ht="20.25" x14ac:dyDescent="0.3">
      <c r="A165" s="34">
        <v>10</v>
      </c>
      <c r="B165" s="14" t="s">
        <v>18</v>
      </c>
      <c r="C165" s="21">
        <f t="shared" si="4"/>
        <v>0</v>
      </c>
      <c r="D165" s="21">
        <v>0</v>
      </c>
      <c r="E165" s="21">
        <v>0</v>
      </c>
      <c r="F165" s="21">
        <v>0</v>
      </c>
      <c r="I165" s="23">
        <f>SUM(C165+'แผน (3)'!C161+'แผน (2)'!C157+แผน1!C169)</f>
        <v>0</v>
      </c>
    </row>
    <row r="166" spans="1:9" s="9" customFormat="1" ht="20.25" x14ac:dyDescent="0.3">
      <c r="A166" s="43" t="s">
        <v>5</v>
      </c>
      <c r="B166" s="43"/>
      <c r="C166" s="21">
        <f t="shared" si="4"/>
        <v>307000</v>
      </c>
      <c r="D166" s="21">
        <f>SUM(D158:D165)</f>
        <v>77000</v>
      </c>
      <c r="E166" s="21">
        <f>SUM(E158:E165)</f>
        <v>85000</v>
      </c>
      <c r="F166" s="21">
        <f>SUM(F158:F165)</f>
        <v>145000</v>
      </c>
    </row>
    <row r="167" spans="1:9" s="9" customFormat="1" ht="20.25" x14ac:dyDescent="0.3"/>
    <row r="168" spans="1:9" s="9" customFormat="1" ht="20.25" x14ac:dyDescent="0.3">
      <c r="A168" s="9" t="s">
        <v>19</v>
      </c>
    </row>
    <row r="169" spans="1:9" s="9" customFormat="1" ht="20.25" x14ac:dyDescent="0.3">
      <c r="B169" s="9" t="s">
        <v>20</v>
      </c>
    </row>
    <row r="170" spans="1:9" s="9" customFormat="1" ht="20.25" x14ac:dyDescent="0.3">
      <c r="B170" s="9" t="s">
        <v>20</v>
      </c>
    </row>
    <row r="171" spans="1:9" s="9" customFormat="1" ht="20.25" x14ac:dyDescent="0.3"/>
    <row r="172" spans="1:9" s="9" customFormat="1" ht="20.25" x14ac:dyDescent="0.3">
      <c r="B172" s="9" t="s">
        <v>21</v>
      </c>
      <c r="D172" s="9" t="s">
        <v>22</v>
      </c>
    </row>
    <row r="173" spans="1:9" s="9" customFormat="1" ht="20.25" x14ac:dyDescent="0.3">
      <c r="B173" s="35" t="s">
        <v>41</v>
      </c>
      <c r="D173" s="44" t="s">
        <v>25</v>
      </c>
      <c r="E173" s="44"/>
    </row>
    <row r="174" spans="1:9" s="9" customFormat="1" ht="20.25" x14ac:dyDescent="0.3">
      <c r="B174" s="35" t="s">
        <v>42</v>
      </c>
      <c r="D174" s="9" t="s">
        <v>23</v>
      </c>
    </row>
    <row r="175" spans="1:9" s="9" customFormat="1" ht="20.25" x14ac:dyDescent="0.3"/>
    <row r="176" spans="1:9" s="9" customFormat="1" ht="20.25" x14ac:dyDescent="0.3"/>
    <row r="177" s="9" customFormat="1" ht="20.25" x14ac:dyDescent="0.3"/>
    <row r="178" s="9" customFormat="1" ht="20.25" x14ac:dyDescent="0.3"/>
    <row r="179" s="9" customFormat="1" ht="20.25" x14ac:dyDescent="0.3"/>
    <row r="180" s="9" customFormat="1" ht="20.25" x14ac:dyDescent="0.3"/>
    <row r="181" s="9" customFormat="1" ht="20.25" x14ac:dyDescent="0.3"/>
    <row r="182" s="9" customFormat="1" ht="20.25" x14ac:dyDescent="0.3"/>
    <row r="183" s="9" customFormat="1" ht="20.25" x14ac:dyDescent="0.3"/>
    <row r="184" s="9" customFormat="1" ht="20.25" x14ac:dyDescent="0.3"/>
    <row r="185" s="9" customFormat="1" ht="20.25" x14ac:dyDescent="0.3"/>
    <row r="186" s="9" customFormat="1" ht="20.25" x14ac:dyDescent="0.3"/>
    <row r="187" s="9" customFormat="1" ht="20.25" x14ac:dyDescent="0.3"/>
    <row r="188" s="9" customFormat="1" ht="20.25" x14ac:dyDescent="0.3"/>
    <row r="189" s="9" customFormat="1" ht="20.25" x14ac:dyDescent="0.3"/>
    <row r="190" s="9" customFormat="1" ht="20.25" x14ac:dyDescent="0.3"/>
    <row r="191" s="9" customFormat="1" ht="20.25" x14ac:dyDescent="0.3"/>
    <row r="192" s="9" customFormat="1" ht="20.25" x14ac:dyDescent="0.3"/>
    <row r="193" s="9" customFormat="1" ht="20.25" x14ac:dyDescent="0.3"/>
    <row r="194" s="9" customFormat="1" ht="20.25" x14ac:dyDescent="0.3"/>
    <row r="195" s="9" customFormat="1" ht="20.25" x14ac:dyDescent="0.3"/>
    <row r="196" s="9" customFormat="1" ht="20.25" x14ac:dyDescent="0.3"/>
    <row r="197" s="9" customFormat="1" ht="20.25" x14ac:dyDescent="0.3"/>
    <row r="198" s="9" customFormat="1" ht="20.25" x14ac:dyDescent="0.3"/>
    <row r="199" s="9" customFormat="1" ht="20.25" x14ac:dyDescent="0.3"/>
    <row r="200" s="9" customFormat="1" ht="20.25" x14ac:dyDescent="0.3"/>
    <row r="201" s="9" customFormat="1" ht="20.25" x14ac:dyDescent="0.3"/>
    <row r="202" s="9" customFormat="1" ht="20.25" x14ac:dyDescent="0.3"/>
    <row r="203" s="9" customFormat="1" ht="20.25" x14ac:dyDescent="0.3"/>
    <row r="204" s="9" customFormat="1" ht="20.25" x14ac:dyDescent="0.3"/>
    <row r="205" s="9" customFormat="1" ht="20.25" x14ac:dyDescent="0.3"/>
    <row r="206" s="9" customFormat="1" ht="20.25" x14ac:dyDescent="0.3"/>
    <row r="207" s="9" customFormat="1" ht="20.25" x14ac:dyDescent="0.3"/>
    <row r="208" s="9" customFormat="1" ht="20.25" x14ac:dyDescent="0.3"/>
    <row r="209" s="9" customFormat="1" ht="20.25" x14ac:dyDescent="0.3"/>
    <row r="210" s="9" customFormat="1" ht="20.25" x14ac:dyDescent="0.3"/>
    <row r="211" s="9" customFormat="1" ht="20.25" x14ac:dyDescent="0.3"/>
    <row r="212" s="9" customFormat="1" ht="20.25" x14ac:dyDescent="0.3"/>
    <row r="213" s="9" customFormat="1" ht="20.25" x14ac:dyDescent="0.3"/>
    <row r="214" s="9" customFormat="1" ht="20.25" x14ac:dyDescent="0.3"/>
    <row r="215" s="9" customFormat="1" ht="20.25" x14ac:dyDescent="0.3"/>
    <row r="216" s="9" customFormat="1" ht="20.25" x14ac:dyDescent="0.3"/>
    <row r="217" s="9" customFormat="1" ht="20.25" x14ac:dyDescent="0.3"/>
    <row r="218" s="9" customFormat="1" ht="20.25" x14ac:dyDescent="0.3"/>
    <row r="219" s="9" customFormat="1" ht="20.25" x14ac:dyDescent="0.3"/>
    <row r="220" s="9" customFormat="1" ht="20.25" x14ac:dyDescent="0.3"/>
    <row r="221" s="9" customFormat="1" ht="20.25" x14ac:dyDescent="0.3"/>
    <row r="222" s="9" customFormat="1" ht="20.25" x14ac:dyDescent="0.3"/>
    <row r="223" s="9" customFormat="1" ht="20.25" x14ac:dyDescent="0.3"/>
    <row r="224" s="9" customFormat="1" ht="20.25" x14ac:dyDescent="0.3"/>
    <row r="225" s="9" customFormat="1" ht="20.25" x14ac:dyDescent="0.3"/>
    <row r="226" s="9" customFormat="1" ht="20.25" x14ac:dyDescent="0.3"/>
    <row r="227" s="9" customFormat="1" ht="20.25" x14ac:dyDescent="0.3"/>
    <row r="228" s="9" customFormat="1" ht="20.25" x14ac:dyDescent="0.3"/>
    <row r="229" s="9" customFormat="1" ht="20.25" x14ac:dyDescent="0.3"/>
    <row r="230" s="9" customFormat="1" ht="20.25" x14ac:dyDescent="0.3"/>
    <row r="231" s="9" customFormat="1" ht="20.25" x14ac:dyDescent="0.3"/>
    <row r="232" s="9" customFormat="1" ht="20.25" x14ac:dyDescent="0.3"/>
    <row r="233" s="9" customFormat="1" ht="20.25" x14ac:dyDescent="0.3"/>
    <row r="234" s="9" customFormat="1" ht="20.25" x14ac:dyDescent="0.3"/>
    <row r="235" s="9" customFormat="1" ht="20.25" x14ac:dyDescent="0.3"/>
    <row r="236" s="9" customFormat="1" ht="20.25" x14ac:dyDescent="0.3"/>
    <row r="237" s="9" customFormat="1" ht="20.25" x14ac:dyDescent="0.3"/>
    <row r="238" s="9" customFormat="1" ht="20.25" x14ac:dyDescent="0.3"/>
    <row r="239" s="9" customFormat="1" ht="20.25" x14ac:dyDescent="0.3"/>
    <row r="240" s="9" customFormat="1" ht="20.25" x14ac:dyDescent="0.3"/>
    <row r="241" s="9" customFormat="1" ht="20.25" x14ac:dyDescent="0.3"/>
    <row r="242" s="9" customFormat="1" ht="20.25" x14ac:dyDescent="0.3"/>
    <row r="243" s="9" customFormat="1" ht="20.25" x14ac:dyDescent="0.3"/>
    <row r="244" s="9" customFormat="1" ht="20.25" x14ac:dyDescent="0.3"/>
    <row r="245" s="9" customFormat="1" ht="20.25" x14ac:dyDescent="0.3"/>
    <row r="246" s="9" customFormat="1" ht="20.25" x14ac:dyDescent="0.3"/>
    <row r="247" s="9" customFormat="1" ht="20.25" x14ac:dyDescent="0.3"/>
    <row r="248" s="9" customFormat="1" ht="20.25" x14ac:dyDescent="0.3"/>
    <row r="249" s="9" customFormat="1" ht="20.25" x14ac:dyDescent="0.3"/>
    <row r="250" s="9" customFormat="1" ht="20.25" x14ac:dyDescent="0.3"/>
    <row r="251" s="9" customFormat="1" ht="20.25" x14ac:dyDescent="0.3"/>
    <row r="252" s="9" customFormat="1" ht="20.25" x14ac:dyDescent="0.3"/>
    <row r="253" s="9" customFormat="1" ht="20.25" x14ac:dyDescent="0.3"/>
    <row r="254" s="9" customFormat="1" ht="20.25" x14ac:dyDescent="0.3"/>
    <row r="255" s="9" customFormat="1" ht="20.25" x14ac:dyDescent="0.3"/>
    <row r="256" s="9" customFormat="1" ht="20.25" x14ac:dyDescent="0.3"/>
    <row r="257" s="9" customFormat="1" ht="20.25" x14ac:dyDescent="0.3"/>
    <row r="258" s="9" customFormat="1" ht="20.25" x14ac:dyDescent="0.3"/>
    <row r="259" s="9" customFormat="1" ht="20.25" x14ac:dyDescent="0.3"/>
    <row r="260" s="9" customFormat="1" ht="20.25" x14ac:dyDescent="0.3"/>
    <row r="261" s="9" customFormat="1" ht="20.25" x14ac:dyDescent="0.3"/>
    <row r="262" s="9" customFormat="1" ht="20.25" x14ac:dyDescent="0.3"/>
    <row r="263" s="9" customFormat="1" ht="20.25" x14ac:dyDescent="0.3"/>
    <row r="264" s="9" customFormat="1" ht="20.25" x14ac:dyDescent="0.3"/>
    <row r="265" s="9" customFormat="1" ht="20.25" x14ac:dyDescent="0.3"/>
    <row r="266" s="9" customFormat="1" ht="20.25" x14ac:dyDescent="0.3"/>
    <row r="267" s="9" customFormat="1" ht="20.25" x14ac:dyDescent="0.3"/>
    <row r="268" s="9" customFormat="1" ht="20.25" x14ac:dyDescent="0.3"/>
    <row r="269" s="9" customFormat="1" ht="20.25" x14ac:dyDescent="0.3"/>
    <row r="270" s="9" customFormat="1" ht="20.25" x14ac:dyDescent="0.3"/>
    <row r="271" s="9" customFormat="1" ht="20.25" x14ac:dyDescent="0.3"/>
    <row r="272" s="9" customFormat="1" ht="20.25" x14ac:dyDescent="0.3"/>
    <row r="273" s="9" customFormat="1" ht="20.25" x14ac:dyDescent="0.3"/>
    <row r="274" s="9" customFormat="1" ht="20.25" x14ac:dyDescent="0.3"/>
    <row r="275" s="9" customFormat="1" ht="20.25" x14ac:dyDescent="0.3"/>
    <row r="276" s="9" customFormat="1" ht="20.25" x14ac:dyDescent="0.3"/>
    <row r="277" s="9" customFormat="1" ht="20.25" x14ac:dyDescent="0.3"/>
    <row r="278" s="9" customFormat="1" ht="20.25" x14ac:dyDescent="0.3"/>
    <row r="279" s="9" customFormat="1" ht="20.25" x14ac:dyDescent="0.3"/>
    <row r="280" s="9" customFormat="1" ht="20.25" x14ac:dyDescent="0.3"/>
    <row r="281" s="9" customFormat="1" ht="20.25" x14ac:dyDescent="0.3"/>
    <row r="282" s="9" customFormat="1" ht="20.25" x14ac:dyDescent="0.3"/>
    <row r="283" s="9" customFormat="1" ht="20.25" x14ac:dyDescent="0.3"/>
    <row r="284" s="9" customFormat="1" ht="20.25" x14ac:dyDescent="0.3"/>
    <row r="285" s="9" customFormat="1" ht="20.25" x14ac:dyDescent="0.3"/>
    <row r="286" s="9" customFormat="1" ht="20.25" x14ac:dyDescent="0.3"/>
    <row r="287" s="9" customFormat="1" ht="20.25" x14ac:dyDescent="0.3"/>
    <row r="288" s="9" customFormat="1" ht="20.25" x14ac:dyDescent="0.3"/>
    <row r="289" s="9" customFormat="1" ht="20.25" x14ac:dyDescent="0.3"/>
    <row r="290" s="9" customFormat="1" ht="20.25" x14ac:dyDescent="0.3"/>
    <row r="291" s="9" customFormat="1" ht="20.25" x14ac:dyDescent="0.3"/>
    <row r="292" s="9" customFormat="1" ht="20.25" x14ac:dyDescent="0.3"/>
    <row r="293" s="9" customFormat="1" ht="20.25" x14ac:dyDescent="0.3"/>
    <row r="294" s="9" customFormat="1" ht="20.25" x14ac:dyDescent="0.3"/>
    <row r="295" s="9" customFormat="1" ht="20.25" x14ac:dyDescent="0.3"/>
    <row r="296" s="9" customFormat="1" ht="20.25" x14ac:dyDescent="0.3"/>
    <row r="297" s="9" customFormat="1" ht="20.25" x14ac:dyDescent="0.3"/>
    <row r="298" s="9" customFormat="1" ht="20.25" x14ac:dyDescent="0.3"/>
    <row r="299" s="9" customFormat="1" ht="20.25" x14ac:dyDescent="0.3"/>
    <row r="300" s="9" customFormat="1" ht="20.25" x14ac:dyDescent="0.3"/>
    <row r="301" s="9" customFormat="1" ht="20.25" x14ac:dyDescent="0.3"/>
    <row r="302" s="9" customFormat="1" ht="20.25" x14ac:dyDescent="0.3"/>
    <row r="303" s="9" customFormat="1" ht="20.25" x14ac:dyDescent="0.3"/>
    <row r="304" s="9" customFormat="1" ht="20.25" x14ac:dyDescent="0.3"/>
    <row r="305" spans="1:9" s="9" customFormat="1" ht="20.25" x14ac:dyDescent="0.3"/>
    <row r="306" spans="1:9" s="9" customFormat="1" ht="20.25" x14ac:dyDescent="0.3"/>
    <row r="307" spans="1:9" s="9" customFormat="1" ht="20.25" x14ac:dyDescent="0.3"/>
    <row r="308" spans="1:9" s="9" customFormat="1" ht="20.25" x14ac:dyDescent="0.3"/>
    <row r="309" spans="1:9" s="9" customFormat="1" ht="20.25" x14ac:dyDescent="0.3"/>
    <row r="310" spans="1:9" s="9" customFormat="1" ht="20.25" x14ac:dyDescent="0.3"/>
    <row r="311" spans="1:9" ht="2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2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2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2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2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2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2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2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2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2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2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2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2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2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2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2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2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2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2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2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2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2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2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2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2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2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2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2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2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2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2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2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2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2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2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2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2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2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2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2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2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2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2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2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2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2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2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2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2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2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2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2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2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2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2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2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2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2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2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2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2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2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2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2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2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2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2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2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2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2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2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2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2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2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2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2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2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2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2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2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2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2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2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2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2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2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2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2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2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2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2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2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2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2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2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2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2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2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2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2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2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2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2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2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2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2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2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2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2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2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2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2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2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2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2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2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2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2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2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2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2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2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2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2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2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2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2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2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2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2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2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2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2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2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2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2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2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2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2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2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2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2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2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2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2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2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2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2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2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2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2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2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2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2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2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2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2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2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2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2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2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2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2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2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2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2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2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2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2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2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2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2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2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2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2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2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2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2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2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2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2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2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2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2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2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2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2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2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2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2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2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2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2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2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2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2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2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2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2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2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2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2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2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2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2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2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2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2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2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2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2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2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2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2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2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2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2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2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2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2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2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2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2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2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2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2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2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2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2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2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2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2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2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2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2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2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2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2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2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2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2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2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2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2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2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2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2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2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2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2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2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2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2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2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2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2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2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2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2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24" x14ac:dyDescent="0.55000000000000004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24" x14ac:dyDescent="0.55000000000000004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24" x14ac:dyDescent="0.55000000000000004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24" x14ac:dyDescent="0.55000000000000004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24" x14ac:dyDescent="0.55000000000000004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24" x14ac:dyDescent="0.55000000000000004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24" x14ac:dyDescent="0.55000000000000004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24" x14ac:dyDescent="0.55000000000000004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24" x14ac:dyDescent="0.55000000000000004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24" x14ac:dyDescent="0.55000000000000004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24" x14ac:dyDescent="0.55000000000000004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24" x14ac:dyDescent="0.55000000000000004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24" x14ac:dyDescent="0.55000000000000004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24" x14ac:dyDescent="0.55000000000000004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24" x14ac:dyDescent="0.55000000000000004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24" x14ac:dyDescent="0.55000000000000004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24" x14ac:dyDescent="0.55000000000000004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24" x14ac:dyDescent="0.55000000000000004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24" x14ac:dyDescent="0.55000000000000004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24" x14ac:dyDescent="0.55000000000000004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24" x14ac:dyDescent="0.55000000000000004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24" x14ac:dyDescent="0.55000000000000004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24" x14ac:dyDescent="0.55000000000000004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24" x14ac:dyDescent="0.55000000000000004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24" x14ac:dyDescent="0.55000000000000004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24" x14ac:dyDescent="0.55000000000000004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24" x14ac:dyDescent="0.55000000000000004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24" x14ac:dyDescent="0.55000000000000004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24" x14ac:dyDescent="0.55000000000000004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24" x14ac:dyDescent="0.55000000000000004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24" x14ac:dyDescent="0.55000000000000004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24" x14ac:dyDescent="0.55000000000000004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24" x14ac:dyDescent="0.55000000000000004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24" x14ac:dyDescent="0.55000000000000004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24" x14ac:dyDescent="0.55000000000000004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24" x14ac:dyDescent="0.55000000000000004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24" x14ac:dyDescent="0.55000000000000004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24" x14ac:dyDescent="0.55000000000000004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24" x14ac:dyDescent="0.55000000000000004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4" x14ac:dyDescent="0.55000000000000004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24" x14ac:dyDescent="0.55000000000000004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24" x14ac:dyDescent="0.55000000000000004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24" x14ac:dyDescent="0.55000000000000004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24" x14ac:dyDescent="0.55000000000000004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24" x14ac:dyDescent="0.55000000000000004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24" x14ac:dyDescent="0.55000000000000004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24" x14ac:dyDescent="0.55000000000000004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24" x14ac:dyDescent="0.55000000000000004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24" x14ac:dyDescent="0.55000000000000004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24" x14ac:dyDescent="0.55000000000000004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24" x14ac:dyDescent="0.55000000000000004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24" x14ac:dyDescent="0.55000000000000004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24" x14ac:dyDescent="0.55000000000000004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24" x14ac:dyDescent="0.55000000000000004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24" x14ac:dyDescent="0.55000000000000004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24" x14ac:dyDescent="0.55000000000000004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24" x14ac:dyDescent="0.55000000000000004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24" x14ac:dyDescent="0.55000000000000004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24" x14ac:dyDescent="0.55000000000000004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24" x14ac:dyDescent="0.55000000000000004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24" x14ac:dyDescent="0.55000000000000004">
      <c r="A697" s="1"/>
      <c r="B697" s="1"/>
      <c r="C697" s="1"/>
      <c r="D697" s="1"/>
      <c r="E697" s="1"/>
      <c r="F697" s="1"/>
      <c r="G697" s="1"/>
      <c r="H697" s="1"/>
      <c r="I697" s="1"/>
    </row>
  </sheetData>
  <mergeCells count="47">
    <mergeCell ref="A1:F1"/>
    <mergeCell ref="A2:F2"/>
    <mergeCell ref="A3:F3"/>
    <mergeCell ref="A4:F4"/>
    <mergeCell ref="A6:A7"/>
    <mergeCell ref="B6:B7"/>
    <mergeCell ref="C6:F6"/>
    <mergeCell ref="A75:F75"/>
    <mergeCell ref="A18:B18"/>
    <mergeCell ref="D25:E25"/>
    <mergeCell ref="A38:F38"/>
    <mergeCell ref="A39:F39"/>
    <mergeCell ref="A40:F40"/>
    <mergeCell ref="A41:F41"/>
    <mergeCell ref="A43:A44"/>
    <mergeCell ref="B43:B44"/>
    <mergeCell ref="C43:F43"/>
    <mergeCell ref="A55:B55"/>
    <mergeCell ref="D62:E62"/>
    <mergeCell ref="A76:F76"/>
    <mergeCell ref="A77:F77"/>
    <mergeCell ref="A78:F78"/>
    <mergeCell ref="A80:A81"/>
    <mergeCell ref="B80:B81"/>
    <mergeCell ref="C80:F80"/>
    <mergeCell ref="A129:B129"/>
    <mergeCell ref="A92:B92"/>
    <mergeCell ref="B99:C99"/>
    <mergeCell ref="D99:E99"/>
    <mergeCell ref="B100:C100"/>
    <mergeCell ref="A112:F112"/>
    <mergeCell ref="A113:F113"/>
    <mergeCell ref="A114:F114"/>
    <mergeCell ref="A115:F115"/>
    <mergeCell ref="A117:A118"/>
    <mergeCell ref="B117:B118"/>
    <mergeCell ref="C117:F117"/>
    <mergeCell ref="A166:B166"/>
    <mergeCell ref="D173:E173"/>
    <mergeCell ref="D136:E136"/>
    <mergeCell ref="A149:F149"/>
    <mergeCell ref="A150:F150"/>
    <mergeCell ref="A151:F151"/>
    <mergeCell ref="A152:F152"/>
    <mergeCell ref="A154:A155"/>
    <mergeCell ref="B154:B155"/>
    <mergeCell ref="C154:F154"/>
  </mergeCells>
  <pageMargins left="0.31496062992125984" right="0.31496062992125984" top="0.35433070866141736" bottom="0.35433070866141736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workbookViewId="0">
      <selection activeCell="F12" sqref="F12"/>
    </sheetView>
  </sheetViews>
  <sheetFormatPr defaultRowHeight="14.25" x14ac:dyDescent="0.2"/>
  <cols>
    <col min="1" max="1" width="21.875" customWidth="1"/>
    <col min="2" max="4" width="12.75" customWidth="1"/>
    <col min="5" max="5" width="14.375" customWidth="1"/>
    <col min="6" max="6" width="13.375" customWidth="1"/>
  </cols>
  <sheetData>
    <row r="1" spans="1:11" ht="24" x14ac:dyDescent="0.55000000000000004">
      <c r="A1" s="51" t="s">
        <v>57</v>
      </c>
      <c r="B1" s="51"/>
      <c r="C1" s="51"/>
      <c r="D1" s="51"/>
      <c r="E1" s="51"/>
      <c r="F1" s="51"/>
      <c r="G1" s="2"/>
      <c r="H1" s="2"/>
      <c r="I1" s="2"/>
      <c r="J1" s="2"/>
      <c r="K1" s="2"/>
    </row>
    <row r="2" spans="1:11" ht="24" x14ac:dyDescent="0.55000000000000004">
      <c r="A2" s="51" t="s">
        <v>86</v>
      </c>
      <c r="B2" s="51"/>
      <c r="C2" s="51"/>
      <c r="D2" s="51"/>
      <c r="E2" s="51"/>
      <c r="F2" s="51"/>
      <c r="G2" s="2"/>
      <c r="H2" s="2"/>
      <c r="I2" s="2"/>
      <c r="J2" s="2"/>
      <c r="K2" s="2"/>
    </row>
    <row r="3" spans="1:11" ht="24" x14ac:dyDescent="0.55000000000000004">
      <c r="A3" s="51" t="s">
        <v>58</v>
      </c>
      <c r="B3" s="51"/>
      <c r="C3" s="51"/>
      <c r="D3" s="51"/>
      <c r="E3" s="51"/>
      <c r="F3" s="51"/>
      <c r="G3" s="2"/>
      <c r="H3" s="2"/>
      <c r="I3" s="2"/>
      <c r="J3" s="2"/>
      <c r="K3" s="2"/>
    </row>
    <row r="4" spans="1:11" ht="24" x14ac:dyDescent="0.55000000000000004">
      <c r="A4" s="4" t="s">
        <v>59</v>
      </c>
      <c r="B4" s="4" t="s">
        <v>70</v>
      </c>
      <c r="C4" s="4" t="s">
        <v>60</v>
      </c>
      <c r="D4" s="4" t="s">
        <v>61</v>
      </c>
      <c r="E4" s="4" t="s">
        <v>62</v>
      </c>
      <c r="F4" s="4" t="s">
        <v>5</v>
      </c>
      <c r="G4" s="2"/>
      <c r="H4" s="2"/>
      <c r="I4" s="2"/>
      <c r="J4" s="2"/>
      <c r="K4" s="2"/>
    </row>
    <row r="5" spans="1:11" ht="24" x14ac:dyDescent="0.55000000000000004">
      <c r="A5" s="5" t="s">
        <v>69</v>
      </c>
      <c r="B5" s="6">
        <f>SUM(จ่ายจริง!C9:C10)</f>
        <v>2274013</v>
      </c>
      <c r="C5" s="6">
        <f>SUM(จ่ายจริง!C42:C43)</f>
        <v>2234062.6</v>
      </c>
      <c r="D5" s="6">
        <f>SUM(จ่ายจริง!C75:C76)</f>
        <v>2313250</v>
      </c>
      <c r="E5" s="6">
        <f>SUM(จ่ายจริง!C108:C109)</f>
        <v>2173085</v>
      </c>
      <c r="F5" s="6">
        <f>SUM(B5:E5)</f>
        <v>8994410.5999999996</v>
      </c>
      <c r="G5" s="2"/>
      <c r="H5" s="2"/>
      <c r="I5" s="2"/>
      <c r="J5" s="2"/>
      <c r="K5" s="2"/>
    </row>
    <row r="6" spans="1:11" ht="24" x14ac:dyDescent="0.55000000000000004">
      <c r="A6" s="5" t="s">
        <v>12</v>
      </c>
      <c r="B6" s="6">
        <f>SUM(จ่ายจริง!C11)</f>
        <v>78900</v>
      </c>
      <c r="C6" s="6">
        <f>SUM(จ่ายจริง!C44)</f>
        <v>393164</v>
      </c>
      <c r="D6" s="6">
        <f>SUM(จ่ายจริง!C77)</f>
        <v>297250</v>
      </c>
      <c r="E6" s="6">
        <f>SUM(จ่ายจริง!C110)</f>
        <v>437565</v>
      </c>
      <c r="F6" s="6">
        <f t="shared" ref="F6:F14" si="0">SUM(B6:E6)</f>
        <v>1206879</v>
      </c>
      <c r="G6" s="2"/>
      <c r="H6" s="2"/>
      <c r="I6" s="2"/>
      <c r="J6" s="2"/>
      <c r="K6" s="2"/>
    </row>
    <row r="7" spans="1:11" ht="24" x14ac:dyDescent="0.55000000000000004">
      <c r="A7" s="5" t="s">
        <v>13</v>
      </c>
      <c r="B7" s="6">
        <f>SUM(จ่ายจริง!C12)</f>
        <v>533785.25</v>
      </c>
      <c r="C7" s="6">
        <f>SUM(จ่ายจริง!C45)</f>
        <v>722183</v>
      </c>
      <c r="D7" s="6">
        <f>SUM(จ่ายจริง!C78)</f>
        <v>650651</v>
      </c>
      <c r="E7" s="6">
        <f>SUM(จ่ายจริง!C111)</f>
        <v>435682</v>
      </c>
      <c r="F7" s="6">
        <f t="shared" si="0"/>
        <v>2342301.25</v>
      </c>
      <c r="G7" s="2"/>
      <c r="H7" s="2"/>
      <c r="I7" s="2"/>
      <c r="J7" s="2"/>
      <c r="K7" s="2"/>
    </row>
    <row r="8" spans="1:11" ht="24" x14ac:dyDescent="0.55000000000000004">
      <c r="A8" s="5" t="s">
        <v>14</v>
      </c>
      <c r="B8" s="6">
        <f>SUM(จ่ายจริง!C13)</f>
        <v>245819</v>
      </c>
      <c r="C8" s="6">
        <f>SUM(จ่ายจริง!C46)</f>
        <v>316746</v>
      </c>
      <c r="D8" s="6">
        <f>SUM(จ่ายจริง!C79)</f>
        <v>331880</v>
      </c>
      <c r="E8" s="6">
        <f>SUM(จ่ายจริง!C112)</f>
        <v>872211.8</v>
      </c>
      <c r="F8" s="6">
        <f t="shared" si="0"/>
        <v>1766656.8</v>
      </c>
      <c r="G8" s="2"/>
      <c r="H8" s="2"/>
      <c r="I8" s="2"/>
      <c r="J8" s="2"/>
      <c r="K8" s="2"/>
    </row>
    <row r="9" spans="1:11" ht="24" x14ac:dyDescent="0.55000000000000004">
      <c r="A9" s="5" t="s">
        <v>15</v>
      </c>
      <c r="B9" s="6">
        <f>SUM(จ่ายจริง!C14)</f>
        <v>38103.15</v>
      </c>
      <c r="C9" s="6">
        <f>SUM(จ่ายจริง!C47)</f>
        <v>58228.639999999999</v>
      </c>
      <c r="D9" s="6">
        <f>SUM(จ่ายจริง!C80)</f>
        <v>80584.76999999999</v>
      </c>
      <c r="E9" s="6">
        <f>SUM(จ่ายจริง!C113)</f>
        <v>93176.69</v>
      </c>
      <c r="F9" s="6">
        <f t="shared" si="0"/>
        <v>270093.25</v>
      </c>
      <c r="G9" s="2"/>
      <c r="H9" s="2"/>
      <c r="I9" s="2"/>
      <c r="J9" s="2"/>
      <c r="K9" s="2"/>
    </row>
    <row r="10" spans="1:11" ht="24" x14ac:dyDescent="0.55000000000000004">
      <c r="A10" s="5" t="s">
        <v>18</v>
      </c>
      <c r="B10" s="6">
        <f>SUM(แผนรวม!C17)</f>
        <v>538000</v>
      </c>
      <c r="C10" s="6">
        <f>SUM(แผนรวม!C54)</f>
        <v>262000</v>
      </c>
      <c r="D10" s="6">
        <f>SUM(แผนรวม!C91)</f>
        <v>152000</v>
      </c>
      <c r="E10" s="6">
        <f>SUM(แผนรวม!C128)</f>
        <v>523000</v>
      </c>
      <c r="F10" s="6">
        <f t="shared" si="0"/>
        <v>1475000</v>
      </c>
      <c r="G10" s="2"/>
      <c r="H10" s="2"/>
      <c r="I10" s="2"/>
      <c r="J10" s="2"/>
      <c r="K10" s="2"/>
    </row>
    <row r="11" spans="1:11" ht="24" x14ac:dyDescent="0.55000000000000004">
      <c r="A11" s="5" t="s">
        <v>63</v>
      </c>
      <c r="B11" s="6">
        <f>SUM(จ่ายจริง!C15:C16)</f>
        <v>0</v>
      </c>
      <c r="C11" s="6">
        <f>SUM(จ่ายจริง!C48:C49)</f>
        <v>337700</v>
      </c>
      <c r="D11" s="6">
        <f>SUM(จ่ายจริง!C81:C82)</f>
        <v>1400390</v>
      </c>
      <c r="E11" s="6">
        <f>SUM(จ่ายจริง!C114:C115)</f>
        <v>1791000</v>
      </c>
      <c r="F11" s="6">
        <f t="shared" si="0"/>
        <v>3529090</v>
      </c>
      <c r="G11" s="2"/>
      <c r="H11" s="2"/>
      <c r="I11" s="2"/>
      <c r="J11" s="2"/>
      <c r="K11" s="2"/>
    </row>
    <row r="12" spans="1:11" ht="24" x14ac:dyDescent="0.55000000000000004">
      <c r="A12" s="5" t="s">
        <v>64</v>
      </c>
      <c r="B12" s="6">
        <f>SUM(จ่ายจริง!C8)</f>
        <v>1763728</v>
      </c>
      <c r="C12" s="6">
        <f>SUM(จ่ายจริง!C41)</f>
        <v>1489716</v>
      </c>
      <c r="D12" s="6">
        <f>SUM(จ่ายจริง!C74)</f>
        <v>1443081</v>
      </c>
      <c r="E12" s="6">
        <f>SUM(จ่ายจริง!C107)</f>
        <v>2007670</v>
      </c>
      <c r="F12" s="6">
        <f t="shared" si="0"/>
        <v>6704195</v>
      </c>
      <c r="G12" s="2"/>
      <c r="H12" s="2"/>
      <c r="I12" s="2"/>
      <c r="J12" s="2"/>
      <c r="K12" s="2"/>
    </row>
    <row r="13" spans="1:11" ht="24" x14ac:dyDescent="0.55000000000000004">
      <c r="A13" s="5" t="s">
        <v>65</v>
      </c>
      <c r="B13" s="7">
        <v>0</v>
      </c>
      <c r="C13" s="7">
        <v>0</v>
      </c>
      <c r="D13" s="7">
        <v>0</v>
      </c>
      <c r="E13" s="7">
        <v>0</v>
      </c>
      <c r="F13" s="6">
        <f t="shared" si="0"/>
        <v>0</v>
      </c>
      <c r="G13" s="2"/>
      <c r="H13" s="2"/>
      <c r="I13" s="2"/>
      <c r="J13" s="2"/>
      <c r="K13" s="2"/>
    </row>
    <row r="14" spans="1:11" ht="24" x14ac:dyDescent="0.55000000000000004">
      <c r="A14" s="5" t="s">
        <v>66</v>
      </c>
      <c r="B14" s="6">
        <f>SUM(B5:B13)</f>
        <v>5472348.4000000004</v>
      </c>
      <c r="C14" s="6">
        <f>SUM(C5:C13)</f>
        <v>5813800.2400000002</v>
      </c>
      <c r="D14" s="6">
        <f>SUM(D5:D13)</f>
        <v>6669086.7699999996</v>
      </c>
      <c r="E14" s="6">
        <f>SUM(E5:E13)</f>
        <v>8333390.4900000002</v>
      </c>
      <c r="F14" s="6">
        <f t="shared" si="0"/>
        <v>26288625.899999999</v>
      </c>
      <c r="G14" s="2"/>
      <c r="H14" s="2"/>
      <c r="I14" s="2"/>
      <c r="J14" s="2"/>
      <c r="K14" s="2"/>
    </row>
    <row r="15" spans="1:11" ht="24" x14ac:dyDescent="0.5500000000000000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4" x14ac:dyDescent="0.55000000000000004">
      <c r="A16" s="2"/>
      <c r="B16" s="2" t="s">
        <v>67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24" x14ac:dyDescent="0.5500000000000000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4" x14ac:dyDescent="0.55000000000000004">
      <c r="A18" s="2" t="s">
        <v>71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4" x14ac:dyDescent="0.55000000000000004">
      <c r="A19" s="2"/>
      <c r="B19" s="2" t="s">
        <v>72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24" x14ac:dyDescent="0.55000000000000004">
      <c r="A20" s="2"/>
      <c r="B20" s="2" t="s">
        <v>23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24" x14ac:dyDescent="0.5500000000000000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4" x14ac:dyDescent="0.5500000000000000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4" x14ac:dyDescent="0.5500000000000000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4" x14ac:dyDescent="0.5500000000000000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4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4" x14ac:dyDescent="0.5500000000000000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4" x14ac:dyDescent="0.5500000000000000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4" x14ac:dyDescent="0.5500000000000000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4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4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4" x14ac:dyDescent="0.5500000000000000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4" x14ac:dyDescent="0.5500000000000000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4" x14ac:dyDescent="0.5500000000000000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4" x14ac:dyDescent="0.5500000000000000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4" x14ac:dyDescent="0.5500000000000000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4" x14ac:dyDescent="0.5500000000000000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" x14ac:dyDescent="0.5500000000000000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4" x14ac:dyDescent="0.5500000000000000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4" x14ac:dyDescent="0.5500000000000000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4" x14ac:dyDescent="0.5500000000000000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4" x14ac:dyDescent="0.5500000000000000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4" x14ac:dyDescent="0.5500000000000000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4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4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4" x14ac:dyDescent="0.5500000000000000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4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4" x14ac:dyDescent="0.5500000000000000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4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4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4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4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4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4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4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4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4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4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DD84-0ADE-48AD-8886-7342A630FE9D}">
  <dimension ref="A1:N114"/>
  <sheetViews>
    <sheetView topLeftCell="A22" workbookViewId="0">
      <selection activeCell="E24" sqref="E24"/>
    </sheetView>
  </sheetViews>
  <sheetFormatPr defaultRowHeight="14.25" x14ac:dyDescent="0.2"/>
  <cols>
    <col min="1" max="1" width="5.75" customWidth="1"/>
    <col min="2" max="2" width="18.625" customWidth="1"/>
    <col min="3" max="3" width="48.375" customWidth="1"/>
    <col min="4" max="4" width="17.75" customWidth="1"/>
    <col min="5" max="5" width="17" customWidth="1"/>
    <col min="6" max="6" width="12.875" customWidth="1"/>
  </cols>
  <sheetData>
    <row r="1" spans="1:14" ht="22.5" customHeight="1" x14ac:dyDescent="0.55000000000000004">
      <c r="A1" s="51" t="s">
        <v>106</v>
      </c>
      <c r="B1" s="51"/>
      <c r="C1" s="51"/>
      <c r="D1" s="51"/>
      <c r="E1" s="51"/>
      <c r="F1" s="51"/>
      <c r="G1" s="2"/>
      <c r="H1" s="2"/>
      <c r="I1" s="2"/>
      <c r="J1" s="2"/>
      <c r="K1" s="2"/>
      <c r="L1" s="2"/>
      <c r="M1" s="2"/>
      <c r="N1" s="2"/>
    </row>
    <row r="2" spans="1:14" ht="22.5" customHeight="1" x14ac:dyDescent="0.55000000000000004">
      <c r="A2" s="4" t="s">
        <v>56</v>
      </c>
      <c r="B2" s="4" t="s">
        <v>74</v>
      </c>
      <c r="C2" s="4" t="s">
        <v>3</v>
      </c>
      <c r="D2" s="4" t="s">
        <v>132</v>
      </c>
      <c r="E2" s="4" t="s">
        <v>108</v>
      </c>
      <c r="F2" s="4" t="s">
        <v>133</v>
      </c>
      <c r="G2" s="2"/>
      <c r="H2" s="2"/>
      <c r="I2" s="2"/>
      <c r="J2" s="2"/>
      <c r="K2" s="2"/>
      <c r="L2" s="2"/>
      <c r="M2" s="2"/>
      <c r="N2" s="2"/>
    </row>
    <row r="3" spans="1:14" ht="22.5" customHeight="1" x14ac:dyDescent="0.55000000000000004">
      <c r="A3" s="5">
        <v>1</v>
      </c>
      <c r="B3" s="5" t="s">
        <v>16</v>
      </c>
      <c r="C3" s="5" t="s">
        <v>107</v>
      </c>
      <c r="D3" s="7">
        <v>64000</v>
      </c>
      <c r="E3" s="7">
        <v>64000</v>
      </c>
      <c r="F3" s="6">
        <f>SUM(D3-E3)</f>
        <v>0</v>
      </c>
      <c r="G3" s="2"/>
      <c r="H3" s="2"/>
      <c r="I3" s="2"/>
      <c r="J3" s="2"/>
      <c r="K3" s="2"/>
      <c r="L3" s="2"/>
      <c r="M3" s="2"/>
      <c r="N3" s="2"/>
    </row>
    <row r="4" spans="1:14" ht="22.5" customHeight="1" x14ac:dyDescent="0.55000000000000004">
      <c r="A4" s="5">
        <v>2</v>
      </c>
      <c r="B4" s="5" t="s">
        <v>16</v>
      </c>
      <c r="C4" s="5" t="s">
        <v>109</v>
      </c>
      <c r="D4" s="7">
        <v>105000</v>
      </c>
      <c r="E4" s="7">
        <v>103790</v>
      </c>
      <c r="F4" s="6">
        <f t="shared" ref="F4:F27" si="0">SUM(D4-E4)</f>
        <v>1210</v>
      </c>
      <c r="G4" s="2"/>
      <c r="H4" s="2"/>
      <c r="I4" s="2"/>
      <c r="J4" s="2"/>
      <c r="K4" s="2"/>
      <c r="L4" s="2"/>
      <c r="M4" s="2"/>
      <c r="N4" s="2"/>
    </row>
    <row r="5" spans="1:14" ht="22.5" customHeight="1" x14ac:dyDescent="0.55000000000000004">
      <c r="A5" s="5">
        <v>3</v>
      </c>
      <c r="B5" s="5" t="s">
        <v>16</v>
      </c>
      <c r="C5" s="5" t="s">
        <v>110</v>
      </c>
      <c r="D5" s="7">
        <v>124200</v>
      </c>
      <c r="E5" s="7">
        <v>124200</v>
      </c>
      <c r="F5" s="6">
        <f t="shared" si="0"/>
        <v>0</v>
      </c>
      <c r="G5" s="2"/>
      <c r="H5" s="2"/>
      <c r="I5" s="2"/>
      <c r="J5" s="2"/>
      <c r="K5" s="2"/>
      <c r="L5" s="2"/>
      <c r="M5" s="2"/>
      <c r="N5" s="2"/>
    </row>
    <row r="6" spans="1:14" ht="22.5" customHeight="1" x14ac:dyDescent="0.55000000000000004">
      <c r="A6" s="5">
        <v>4</v>
      </c>
      <c r="B6" s="5" t="s">
        <v>16</v>
      </c>
      <c r="C6" s="5" t="s">
        <v>111</v>
      </c>
      <c r="D6" s="7">
        <v>100000</v>
      </c>
      <c r="E6" s="7">
        <v>100000</v>
      </c>
      <c r="F6" s="6">
        <f t="shared" si="0"/>
        <v>0</v>
      </c>
      <c r="G6" s="2"/>
      <c r="H6" s="2"/>
      <c r="I6" s="2"/>
      <c r="J6" s="2"/>
      <c r="K6" s="2"/>
      <c r="L6" s="2"/>
      <c r="M6" s="2"/>
      <c r="N6" s="2"/>
    </row>
    <row r="7" spans="1:14" ht="22.5" customHeight="1" x14ac:dyDescent="0.55000000000000004">
      <c r="A7" s="5">
        <v>5</v>
      </c>
      <c r="B7" s="5" t="s">
        <v>16</v>
      </c>
      <c r="C7" s="5" t="s">
        <v>112</v>
      </c>
      <c r="D7" s="7">
        <v>4000</v>
      </c>
      <c r="E7" s="7">
        <v>4000</v>
      </c>
      <c r="F7" s="6">
        <f t="shared" si="0"/>
        <v>0</v>
      </c>
      <c r="G7" s="2"/>
      <c r="H7" s="2"/>
      <c r="I7" s="2"/>
      <c r="J7" s="2"/>
      <c r="K7" s="2"/>
      <c r="L7" s="2"/>
      <c r="M7" s="2"/>
      <c r="N7" s="2"/>
    </row>
    <row r="8" spans="1:14" ht="22.5" customHeight="1" x14ac:dyDescent="0.55000000000000004">
      <c r="A8" s="5">
        <v>6</v>
      </c>
      <c r="B8" s="5" t="s">
        <v>16</v>
      </c>
      <c r="C8" s="5" t="s">
        <v>113</v>
      </c>
      <c r="D8" s="7">
        <v>5000</v>
      </c>
      <c r="E8" s="7">
        <v>5000</v>
      </c>
      <c r="F8" s="6">
        <f t="shared" si="0"/>
        <v>0</v>
      </c>
      <c r="G8" s="2"/>
      <c r="H8" s="2"/>
      <c r="I8" s="2"/>
      <c r="J8" s="2"/>
      <c r="K8" s="2"/>
      <c r="L8" s="2"/>
      <c r="M8" s="2"/>
      <c r="N8" s="2"/>
    </row>
    <row r="9" spans="1:14" ht="22.5" customHeight="1" x14ac:dyDescent="0.55000000000000004">
      <c r="A9" s="5">
        <v>7</v>
      </c>
      <c r="B9" s="5" t="s">
        <v>16</v>
      </c>
      <c r="C9" s="5" t="s">
        <v>114</v>
      </c>
      <c r="D9" s="7">
        <v>22000</v>
      </c>
      <c r="E9" s="7">
        <v>22000</v>
      </c>
      <c r="F9" s="6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ht="22.5" customHeight="1" x14ac:dyDescent="0.55000000000000004">
      <c r="A10" s="5">
        <v>8</v>
      </c>
      <c r="B10" s="5" t="s">
        <v>16</v>
      </c>
      <c r="C10" s="5" t="s">
        <v>115</v>
      </c>
      <c r="D10" s="7">
        <v>8900</v>
      </c>
      <c r="E10" s="7">
        <v>8500</v>
      </c>
      <c r="F10" s="6">
        <f t="shared" si="0"/>
        <v>400</v>
      </c>
      <c r="G10" s="2"/>
      <c r="H10" s="2"/>
      <c r="I10" s="2"/>
      <c r="J10" s="2"/>
      <c r="K10" s="2"/>
      <c r="L10" s="2"/>
      <c r="M10" s="2"/>
      <c r="N10" s="2"/>
    </row>
    <row r="11" spans="1:14" ht="22.5" customHeight="1" x14ac:dyDescent="0.55000000000000004">
      <c r="A11" s="5">
        <v>9</v>
      </c>
      <c r="B11" s="5" t="s">
        <v>16</v>
      </c>
      <c r="C11" s="5" t="s">
        <v>116</v>
      </c>
      <c r="D11" s="7">
        <v>15000</v>
      </c>
      <c r="E11" s="7">
        <v>10000</v>
      </c>
      <c r="F11" s="6">
        <f t="shared" si="0"/>
        <v>5000</v>
      </c>
      <c r="G11" s="2"/>
      <c r="H11" s="2"/>
      <c r="I11" s="2"/>
      <c r="J11" s="2"/>
      <c r="K11" s="2"/>
      <c r="L11" s="2"/>
      <c r="M11" s="2"/>
      <c r="N11" s="2"/>
    </row>
    <row r="12" spans="1:14" ht="22.5" customHeight="1" x14ac:dyDescent="0.55000000000000004">
      <c r="A12" s="5">
        <v>10</v>
      </c>
      <c r="B12" s="5" t="s">
        <v>16</v>
      </c>
      <c r="C12" s="5" t="s">
        <v>117</v>
      </c>
      <c r="D12" s="7">
        <v>42000</v>
      </c>
      <c r="E12" s="7">
        <v>42000</v>
      </c>
      <c r="F12" s="6">
        <f t="shared" si="0"/>
        <v>0</v>
      </c>
      <c r="G12" s="2"/>
      <c r="H12" s="2"/>
      <c r="I12" s="2"/>
      <c r="J12" s="2"/>
      <c r="K12" s="2"/>
      <c r="L12" s="2"/>
      <c r="M12" s="2"/>
      <c r="N12" s="2"/>
    </row>
    <row r="13" spans="1:14" ht="22.5" customHeight="1" x14ac:dyDescent="0.55000000000000004">
      <c r="A13" s="5">
        <v>11</v>
      </c>
      <c r="B13" s="38" t="s">
        <v>17</v>
      </c>
      <c r="C13" s="38" t="s">
        <v>118</v>
      </c>
      <c r="D13" s="7">
        <v>300000</v>
      </c>
      <c r="E13" s="7">
        <v>299000</v>
      </c>
      <c r="F13" s="6">
        <f t="shared" si="0"/>
        <v>1000</v>
      </c>
      <c r="G13" s="2"/>
      <c r="H13" s="2"/>
      <c r="I13" s="2"/>
      <c r="J13" s="2"/>
      <c r="K13" s="2"/>
      <c r="L13" s="2"/>
      <c r="M13" s="2"/>
      <c r="N13" s="2"/>
    </row>
    <row r="14" spans="1:14" ht="22.5" customHeight="1" x14ac:dyDescent="0.55000000000000004">
      <c r="A14" s="5">
        <v>12</v>
      </c>
      <c r="B14" s="38" t="s">
        <v>17</v>
      </c>
      <c r="C14" s="38" t="s">
        <v>119</v>
      </c>
      <c r="D14" s="7">
        <v>300000</v>
      </c>
      <c r="E14" s="7">
        <v>299000</v>
      </c>
      <c r="F14" s="6">
        <f t="shared" si="0"/>
        <v>1000</v>
      </c>
      <c r="G14" s="2"/>
      <c r="H14" s="2"/>
      <c r="I14" s="2"/>
      <c r="J14" s="2"/>
      <c r="K14" s="2"/>
      <c r="L14" s="2"/>
      <c r="M14" s="2"/>
      <c r="N14" s="2"/>
    </row>
    <row r="15" spans="1:14" ht="22.5" customHeight="1" x14ac:dyDescent="0.55000000000000004">
      <c r="A15" s="5">
        <v>13</v>
      </c>
      <c r="B15" s="38" t="s">
        <v>17</v>
      </c>
      <c r="C15" s="5" t="s">
        <v>120</v>
      </c>
      <c r="D15" s="7">
        <v>275000</v>
      </c>
      <c r="E15" s="7">
        <v>275000</v>
      </c>
      <c r="F15" s="6">
        <f t="shared" si="0"/>
        <v>0</v>
      </c>
      <c r="G15" s="2"/>
      <c r="H15" s="2"/>
      <c r="I15" s="2"/>
      <c r="J15" s="2"/>
      <c r="K15" s="2"/>
      <c r="L15" s="2"/>
      <c r="M15" s="2"/>
      <c r="N15" s="2"/>
    </row>
    <row r="16" spans="1:14" ht="22.5" customHeight="1" x14ac:dyDescent="0.55000000000000004">
      <c r="A16" s="5">
        <v>14</v>
      </c>
      <c r="B16" s="38" t="s">
        <v>17</v>
      </c>
      <c r="C16" s="5" t="s">
        <v>121</v>
      </c>
      <c r="D16" s="7">
        <v>300000</v>
      </c>
      <c r="E16" s="7">
        <v>298000</v>
      </c>
      <c r="F16" s="6">
        <f t="shared" si="0"/>
        <v>2000</v>
      </c>
      <c r="G16" s="2"/>
      <c r="H16" s="2"/>
      <c r="I16" s="2"/>
      <c r="J16" s="2"/>
      <c r="K16" s="2"/>
      <c r="L16" s="2"/>
      <c r="M16" s="2"/>
      <c r="N16" s="2"/>
    </row>
    <row r="17" spans="1:14" ht="22.5" customHeight="1" x14ac:dyDescent="0.55000000000000004">
      <c r="A17" s="5">
        <v>15</v>
      </c>
      <c r="B17" s="38" t="s">
        <v>17</v>
      </c>
      <c r="C17" s="38" t="s">
        <v>122</v>
      </c>
      <c r="D17" s="7">
        <v>400000</v>
      </c>
      <c r="E17" s="7">
        <v>399000</v>
      </c>
      <c r="F17" s="6">
        <f t="shared" si="0"/>
        <v>1000</v>
      </c>
      <c r="G17" s="2"/>
      <c r="H17" s="2"/>
      <c r="I17" s="2"/>
      <c r="J17" s="2"/>
      <c r="K17" s="2"/>
      <c r="L17" s="2"/>
      <c r="M17" s="2"/>
      <c r="N17" s="2"/>
    </row>
    <row r="18" spans="1:14" ht="22.5" customHeight="1" x14ac:dyDescent="0.55000000000000004">
      <c r="A18" s="5">
        <v>16</v>
      </c>
      <c r="B18" s="38" t="s">
        <v>17</v>
      </c>
      <c r="C18" s="5" t="s">
        <v>123</v>
      </c>
      <c r="D18" s="7">
        <v>500000</v>
      </c>
      <c r="E18" s="7">
        <v>499000</v>
      </c>
      <c r="F18" s="6">
        <f t="shared" si="0"/>
        <v>1000</v>
      </c>
      <c r="G18" s="2"/>
      <c r="H18" s="2"/>
      <c r="I18" s="2"/>
      <c r="J18" s="2"/>
      <c r="K18" s="2"/>
      <c r="L18" s="2"/>
      <c r="M18" s="2"/>
      <c r="N18" s="2"/>
    </row>
    <row r="19" spans="1:14" ht="22.5" customHeight="1" x14ac:dyDescent="0.55000000000000004">
      <c r="A19" s="5">
        <v>17</v>
      </c>
      <c r="B19" s="38" t="s">
        <v>17</v>
      </c>
      <c r="C19" s="38" t="s">
        <v>124</v>
      </c>
      <c r="D19" s="7">
        <v>200000</v>
      </c>
      <c r="E19" s="7">
        <v>199000</v>
      </c>
      <c r="F19" s="6">
        <f t="shared" si="0"/>
        <v>1000</v>
      </c>
      <c r="G19" s="2"/>
      <c r="H19" s="2"/>
      <c r="I19" s="2"/>
      <c r="J19" s="2"/>
      <c r="K19" s="2"/>
      <c r="L19" s="2"/>
      <c r="M19" s="2"/>
      <c r="N19" s="2"/>
    </row>
    <row r="20" spans="1:14" ht="22.5" customHeight="1" x14ac:dyDescent="0.55000000000000004">
      <c r="A20" s="5">
        <v>18</v>
      </c>
      <c r="B20" s="38" t="s">
        <v>17</v>
      </c>
      <c r="C20" s="5" t="s">
        <v>125</v>
      </c>
      <c r="D20" s="7">
        <v>100000</v>
      </c>
      <c r="E20" s="7">
        <v>100000</v>
      </c>
      <c r="F20" s="6">
        <f t="shared" si="0"/>
        <v>0</v>
      </c>
      <c r="G20" s="2"/>
      <c r="H20" s="2"/>
      <c r="I20" s="2"/>
      <c r="J20" s="2"/>
      <c r="K20" s="2"/>
      <c r="L20" s="2"/>
      <c r="M20" s="2"/>
      <c r="N20" s="2"/>
    </row>
    <row r="21" spans="1:14" ht="22.5" customHeight="1" x14ac:dyDescent="0.55000000000000004">
      <c r="A21" s="5">
        <v>19</v>
      </c>
      <c r="B21" s="38" t="s">
        <v>17</v>
      </c>
      <c r="C21" s="5" t="s">
        <v>126</v>
      </c>
      <c r="D21" s="7">
        <v>407000</v>
      </c>
      <c r="E21" s="7">
        <v>400000</v>
      </c>
      <c r="F21" s="6">
        <f t="shared" si="0"/>
        <v>7000</v>
      </c>
      <c r="G21" s="2"/>
      <c r="H21" s="2"/>
      <c r="I21" s="2"/>
      <c r="J21" s="2"/>
      <c r="K21" s="2"/>
      <c r="L21" s="2"/>
      <c r="M21" s="2"/>
      <c r="N21" s="2"/>
    </row>
    <row r="22" spans="1:14" ht="22.5" customHeight="1" x14ac:dyDescent="0.55000000000000004">
      <c r="A22" s="5">
        <v>20</v>
      </c>
      <c r="B22" s="38" t="s">
        <v>17</v>
      </c>
      <c r="C22" s="5" t="s">
        <v>127</v>
      </c>
      <c r="D22" s="7">
        <v>70000</v>
      </c>
      <c r="E22" s="7">
        <v>50000</v>
      </c>
      <c r="F22" s="6">
        <f t="shared" si="0"/>
        <v>20000</v>
      </c>
      <c r="G22" s="2"/>
      <c r="H22" s="2"/>
      <c r="I22" s="2"/>
      <c r="J22" s="2"/>
      <c r="K22" s="2"/>
      <c r="L22" s="2"/>
      <c r="M22" s="2"/>
      <c r="N22" s="2"/>
    </row>
    <row r="23" spans="1:14" ht="22.5" customHeight="1" x14ac:dyDescent="0.55000000000000004">
      <c r="A23" s="5">
        <v>21</v>
      </c>
      <c r="B23" s="38" t="s">
        <v>17</v>
      </c>
      <c r="C23" s="5" t="s">
        <v>128</v>
      </c>
      <c r="D23" s="7">
        <v>75000</v>
      </c>
      <c r="E23" s="7">
        <v>75000</v>
      </c>
      <c r="F23" s="6">
        <f t="shared" si="0"/>
        <v>0</v>
      </c>
      <c r="G23" s="2"/>
      <c r="H23" s="2"/>
      <c r="I23" s="2"/>
      <c r="J23" s="2"/>
      <c r="K23" s="2"/>
      <c r="L23" s="2"/>
      <c r="M23" s="2"/>
      <c r="N23" s="2"/>
    </row>
    <row r="24" spans="1:14" ht="22.5" customHeight="1" x14ac:dyDescent="0.55000000000000004">
      <c r="A24" s="5">
        <v>22</v>
      </c>
      <c r="B24" s="38" t="s">
        <v>17</v>
      </c>
      <c r="C24" s="5" t="s">
        <v>129</v>
      </c>
      <c r="D24" s="7">
        <v>55000</v>
      </c>
      <c r="E24" s="7">
        <v>53000</v>
      </c>
      <c r="F24" s="6">
        <f t="shared" si="0"/>
        <v>2000</v>
      </c>
      <c r="G24" s="2"/>
      <c r="H24" s="2"/>
      <c r="I24" s="2"/>
      <c r="J24" s="2"/>
      <c r="K24" s="2"/>
      <c r="L24" s="2"/>
      <c r="M24" s="2"/>
      <c r="N24" s="2"/>
    </row>
    <row r="25" spans="1:14" ht="22.5" customHeight="1" x14ac:dyDescent="0.55000000000000004">
      <c r="A25" s="5">
        <v>23</v>
      </c>
      <c r="B25" s="38" t="s">
        <v>17</v>
      </c>
      <c r="C25" s="5" t="s">
        <v>130</v>
      </c>
      <c r="D25" s="7">
        <v>70000</v>
      </c>
      <c r="E25" s="7">
        <v>70000</v>
      </c>
      <c r="F25" s="6">
        <f t="shared" si="0"/>
        <v>0</v>
      </c>
      <c r="G25" s="2"/>
      <c r="H25" s="2"/>
      <c r="I25" s="2"/>
      <c r="J25" s="2"/>
      <c r="K25" s="2"/>
      <c r="L25" s="2"/>
      <c r="M25" s="2"/>
      <c r="N25" s="2"/>
    </row>
    <row r="26" spans="1:14" ht="22.5" customHeight="1" x14ac:dyDescent="0.55000000000000004">
      <c r="A26" s="5">
        <v>24</v>
      </c>
      <c r="B26" s="38" t="s">
        <v>17</v>
      </c>
      <c r="C26" s="5" t="s">
        <v>131</v>
      </c>
      <c r="D26" s="7">
        <v>30000</v>
      </c>
      <c r="E26" s="7">
        <v>29600</v>
      </c>
      <c r="F26" s="6">
        <f t="shared" si="0"/>
        <v>400</v>
      </c>
      <c r="G26" s="2"/>
      <c r="H26" s="2"/>
      <c r="I26" s="2"/>
      <c r="J26" s="2"/>
      <c r="K26" s="2"/>
      <c r="L26" s="2"/>
      <c r="M26" s="2"/>
      <c r="N26" s="2"/>
    </row>
    <row r="27" spans="1:14" ht="22.5" customHeight="1" x14ac:dyDescent="0.55000000000000004">
      <c r="A27" s="52" t="s">
        <v>5</v>
      </c>
      <c r="B27" s="52"/>
      <c r="C27" s="52"/>
      <c r="D27" s="40">
        <f>SUM(D3:D26)</f>
        <v>3572100</v>
      </c>
      <c r="E27" s="39">
        <f>SUM(E3:E26)</f>
        <v>3529090</v>
      </c>
      <c r="F27" s="39">
        <f t="shared" si="0"/>
        <v>43010</v>
      </c>
      <c r="G27" s="2"/>
      <c r="H27" s="2"/>
      <c r="I27" s="2"/>
      <c r="J27" s="2"/>
      <c r="K27" s="2"/>
      <c r="L27" s="2"/>
      <c r="M27" s="2"/>
      <c r="N27" s="2"/>
    </row>
    <row r="28" spans="1:14" ht="24" x14ac:dyDescent="0.55000000000000004">
      <c r="A28" s="2"/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4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4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4" x14ac:dyDescent="0.5500000000000000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4" x14ac:dyDescent="0.5500000000000000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4" x14ac:dyDescent="0.5500000000000000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4" x14ac:dyDescent="0.5500000000000000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" x14ac:dyDescent="0.5500000000000000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4" x14ac:dyDescent="0.5500000000000000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4" x14ac:dyDescent="0.5500000000000000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24" x14ac:dyDescent="0.5500000000000000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24" x14ac:dyDescent="0.5500000000000000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24" x14ac:dyDescent="0.5500000000000000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24" x14ac:dyDescent="0.5500000000000000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24" x14ac:dyDescent="0.5500000000000000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24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24" x14ac:dyDescent="0.5500000000000000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24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24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24" x14ac:dyDescent="0.5500000000000000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24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24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24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24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24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24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24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24" x14ac:dyDescent="0.5500000000000000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24" x14ac:dyDescent="0.5500000000000000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4" x14ac:dyDescent="0.5500000000000000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24" x14ac:dyDescent="0.5500000000000000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24" x14ac:dyDescent="0.550000000000000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24" x14ac:dyDescent="0.550000000000000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24" x14ac:dyDescent="0.5500000000000000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24" x14ac:dyDescent="0.5500000000000000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24" x14ac:dyDescent="0.5500000000000000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24" x14ac:dyDescent="0.5500000000000000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24" x14ac:dyDescent="0.5500000000000000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24" x14ac:dyDescent="0.5500000000000000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24" x14ac:dyDescent="0.5500000000000000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24" x14ac:dyDescent="0.5500000000000000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24" x14ac:dyDescent="0.5500000000000000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24" x14ac:dyDescent="0.5500000000000000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24" x14ac:dyDescent="0.5500000000000000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24" x14ac:dyDescent="0.5500000000000000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24" x14ac:dyDescent="0.5500000000000000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4" x14ac:dyDescent="0.5500000000000000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24" x14ac:dyDescent="0.5500000000000000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4" x14ac:dyDescent="0.5500000000000000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24" x14ac:dyDescent="0.5500000000000000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24" x14ac:dyDescent="0.5500000000000000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24" x14ac:dyDescent="0.5500000000000000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24" x14ac:dyDescent="0.5500000000000000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24" x14ac:dyDescent="0.5500000000000000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24" x14ac:dyDescent="0.5500000000000000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24" x14ac:dyDescent="0.5500000000000000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4" x14ac:dyDescent="0.5500000000000000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24" x14ac:dyDescent="0.5500000000000000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24" x14ac:dyDescent="0.5500000000000000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24" x14ac:dyDescent="0.5500000000000000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24" x14ac:dyDescent="0.5500000000000000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24" x14ac:dyDescent="0.5500000000000000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4" x14ac:dyDescent="0.5500000000000000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4" x14ac:dyDescent="0.5500000000000000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4" x14ac:dyDescent="0.5500000000000000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4" x14ac:dyDescent="0.5500000000000000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24" x14ac:dyDescent="0.5500000000000000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24" x14ac:dyDescent="0.5500000000000000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24" x14ac:dyDescent="0.5500000000000000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24" x14ac:dyDescent="0.5500000000000000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24" x14ac:dyDescent="0.5500000000000000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24" x14ac:dyDescent="0.5500000000000000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24" x14ac:dyDescent="0.550000000000000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24" x14ac:dyDescent="0.5500000000000000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24" x14ac:dyDescent="0.5500000000000000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24" x14ac:dyDescent="0.5500000000000000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24" x14ac:dyDescent="0.5500000000000000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24" x14ac:dyDescent="0.5500000000000000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24" x14ac:dyDescent="0.5500000000000000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24" x14ac:dyDescent="0.5500000000000000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4" x14ac:dyDescent="0.5500000000000000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24" x14ac:dyDescent="0.5500000000000000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24" x14ac:dyDescent="0.5500000000000000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</sheetData>
  <mergeCells count="2">
    <mergeCell ref="A27:C27"/>
    <mergeCell ref="A1:F1"/>
  </mergeCells>
  <pageMargins left="0.70866141732283472" right="0.31496062992125984" top="0.15748031496062992" bottom="0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0"/>
  <sheetViews>
    <sheetView topLeftCell="A7" workbookViewId="0">
      <selection activeCell="E14" sqref="E14"/>
    </sheetView>
  </sheetViews>
  <sheetFormatPr defaultRowHeight="14.25" x14ac:dyDescent="0.2"/>
  <cols>
    <col min="1" max="1" width="21.25" customWidth="1"/>
    <col min="2" max="2" width="13.25" customWidth="1"/>
    <col min="3" max="3" width="13.625" customWidth="1"/>
    <col min="4" max="4" width="13.75" customWidth="1"/>
    <col min="5" max="5" width="12.625" customWidth="1"/>
    <col min="6" max="6" width="14.375" customWidth="1"/>
    <col min="7" max="7" width="15.25" customWidth="1"/>
    <col min="8" max="8" width="14.875" customWidth="1"/>
    <col min="9" max="9" width="13.875" customWidth="1"/>
    <col min="11" max="11" width="12.25" bestFit="1" customWidth="1"/>
  </cols>
  <sheetData>
    <row r="1" spans="1:12" ht="24" x14ac:dyDescent="0.55000000000000004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8"/>
      <c r="K1" s="8"/>
      <c r="L1" s="8"/>
    </row>
    <row r="2" spans="1:12" ht="24" x14ac:dyDescent="0.55000000000000004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2"/>
      <c r="K2" s="2"/>
      <c r="L2" s="2"/>
    </row>
    <row r="3" spans="1:12" ht="24" x14ac:dyDescent="0.55000000000000004">
      <c r="A3" s="54" t="s">
        <v>102</v>
      </c>
      <c r="B3" s="54"/>
      <c r="C3" s="54"/>
      <c r="D3" s="54"/>
      <c r="E3" s="54"/>
      <c r="F3" s="54"/>
      <c r="G3" s="54"/>
      <c r="H3" s="54"/>
      <c r="I3" s="54"/>
      <c r="J3" s="2"/>
      <c r="K3" s="2"/>
      <c r="L3" s="2"/>
    </row>
    <row r="4" spans="1:12" ht="24" x14ac:dyDescent="0.55000000000000004">
      <c r="A4" s="55" t="s">
        <v>74</v>
      </c>
      <c r="B4" s="56" t="s">
        <v>75</v>
      </c>
      <c r="C4" s="56"/>
      <c r="D4" s="56" t="s">
        <v>76</v>
      </c>
      <c r="E4" s="56"/>
      <c r="F4" s="56" t="s">
        <v>61</v>
      </c>
      <c r="G4" s="56"/>
      <c r="H4" s="56" t="s">
        <v>77</v>
      </c>
      <c r="I4" s="56"/>
      <c r="J4" s="2"/>
      <c r="K4" s="2"/>
      <c r="L4" s="2"/>
    </row>
    <row r="5" spans="1:12" ht="24" x14ac:dyDescent="0.55000000000000004">
      <c r="A5" s="55"/>
      <c r="B5" s="5" t="s">
        <v>53</v>
      </c>
      <c r="C5" s="5" t="s">
        <v>78</v>
      </c>
      <c r="D5" s="5" t="s">
        <v>53</v>
      </c>
      <c r="E5" s="5" t="s">
        <v>78</v>
      </c>
      <c r="F5" s="5" t="s">
        <v>53</v>
      </c>
      <c r="G5" s="5" t="s">
        <v>78</v>
      </c>
      <c r="H5" s="5" t="s">
        <v>53</v>
      </c>
      <c r="I5" s="5" t="s">
        <v>78</v>
      </c>
      <c r="J5" s="2"/>
      <c r="K5" s="2"/>
      <c r="L5" s="2"/>
    </row>
    <row r="6" spans="1:12" ht="24" x14ac:dyDescent="0.55000000000000004">
      <c r="A6" s="5" t="s">
        <v>12</v>
      </c>
      <c r="B6" s="6">
        <f>SUM(แผนรวม!C11)</f>
        <v>97000</v>
      </c>
      <c r="C6" s="6">
        <f>SUM(จ่ายจริง!C11)</f>
        <v>78900</v>
      </c>
      <c r="D6" s="6">
        <f>SUM(แผนรวม!C48)</f>
        <v>408000</v>
      </c>
      <c r="E6" s="6">
        <f>SUM(จ่ายจริง!C44)</f>
        <v>393164</v>
      </c>
      <c r="F6" s="6">
        <f>SUM(แผนรวม!C85)</f>
        <v>347000</v>
      </c>
      <c r="G6" s="6">
        <f>SUM(จ่ายจริง!C77)</f>
        <v>297250</v>
      </c>
      <c r="H6" s="6">
        <f>SUM(แผนรวม!C122)</f>
        <v>525000</v>
      </c>
      <c r="I6" s="6">
        <f>SUM(จ่ายจริง!C110)</f>
        <v>437565</v>
      </c>
      <c r="J6" s="2"/>
      <c r="K6" s="2"/>
      <c r="L6" s="2"/>
    </row>
    <row r="7" spans="1:12" ht="24" x14ac:dyDescent="0.55000000000000004">
      <c r="A7" s="5" t="s">
        <v>13</v>
      </c>
      <c r="B7" s="6">
        <f>SUM(แผนรวม!C12)</f>
        <v>612000</v>
      </c>
      <c r="C7" s="6">
        <f>SUM(จ่ายจริง!C12)</f>
        <v>533785.25</v>
      </c>
      <c r="D7" s="6">
        <f>SUM(แผนรวม!C49)</f>
        <v>889000</v>
      </c>
      <c r="E7" s="6">
        <f>SUM(จ่ายจริง!C45)</f>
        <v>722183</v>
      </c>
      <c r="F7" s="6">
        <f>SUM(แผนรวม!C86)</f>
        <v>674000</v>
      </c>
      <c r="G7" s="6">
        <f>SUM(จ่ายจริง!C78)</f>
        <v>650651</v>
      </c>
      <c r="H7" s="6">
        <f>SUM(แผนรวม!C123)</f>
        <v>536000</v>
      </c>
      <c r="I7" s="6">
        <f>SUM(จ่ายจริง!C111)</f>
        <v>435682</v>
      </c>
      <c r="J7" s="2"/>
      <c r="K7" s="2"/>
      <c r="L7" s="2"/>
    </row>
    <row r="8" spans="1:12" ht="24" x14ac:dyDescent="0.55000000000000004">
      <c r="A8" s="5" t="s">
        <v>14</v>
      </c>
      <c r="B8" s="6">
        <f>SUM(แผนรวม!C13)</f>
        <v>306000</v>
      </c>
      <c r="C8" s="6">
        <f>SUM(จ่ายจริง!C13)</f>
        <v>245819</v>
      </c>
      <c r="D8" s="6">
        <f>SUM(แผนรวม!C50)</f>
        <v>367000</v>
      </c>
      <c r="E8" s="6">
        <f>SUM(จ่ายจริง!C46)</f>
        <v>316746</v>
      </c>
      <c r="F8" s="6">
        <f>SUM(แผนรวม!C87)</f>
        <v>348000</v>
      </c>
      <c r="G8" s="6">
        <f>SUM(จ่ายจริง!C79)</f>
        <v>331880</v>
      </c>
      <c r="H8" s="6">
        <f>SUM(แผนรวม!C124)</f>
        <v>900000</v>
      </c>
      <c r="I8" s="6">
        <f>SUM(จ่ายจริง!C112)</f>
        <v>872211.8</v>
      </c>
      <c r="J8" s="2"/>
      <c r="K8" s="2"/>
      <c r="L8" s="2"/>
    </row>
    <row r="9" spans="1:12" ht="24" x14ac:dyDescent="0.55000000000000004">
      <c r="A9" s="5" t="s">
        <v>79</v>
      </c>
      <c r="B9" s="6">
        <f>SUM(แผนรวม!C15+แผนรวม!C16)</f>
        <v>0</v>
      </c>
      <c r="C9" s="6">
        <f>SUM(จ่ายจริง!C15+จ่ายจริง!C16)</f>
        <v>0</v>
      </c>
      <c r="D9" s="6">
        <f>SUM(แผนรวม!C52+แผนรวม!C53)</f>
        <v>364000</v>
      </c>
      <c r="E9" s="6">
        <f>SUM(จ่ายจริง!C48+จ่ายจริง!C49)</f>
        <v>337700</v>
      </c>
      <c r="F9" s="6">
        <f>SUM(แผนรวม!C89+แผนรวม!C90)</f>
        <v>1705000</v>
      </c>
      <c r="G9" s="6">
        <f>SUM(จ่ายจริง!C81+จ่ายจริง!C82)</f>
        <v>1400390</v>
      </c>
      <c r="H9" s="6">
        <f>SUM(แผนรวม!C126+แผนรวม!C127)</f>
        <v>2181900</v>
      </c>
      <c r="I9" s="6">
        <f>SUM(จ่ายจริง!C114+จ่ายจริง!C115)</f>
        <v>1791000</v>
      </c>
      <c r="J9" s="2"/>
      <c r="K9" s="3"/>
      <c r="L9" s="2"/>
    </row>
    <row r="10" spans="1:12" ht="24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2"/>
      <c r="K10" s="2"/>
      <c r="L10" s="2"/>
    </row>
    <row r="11" spans="1:12" ht="24" x14ac:dyDescent="0.55000000000000004">
      <c r="A11" s="42"/>
      <c r="B11" s="42"/>
      <c r="C11" s="42"/>
      <c r="D11" s="42"/>
      <c r="E11" s="42"/>
      <c r="F11" s="42"/>
      <c r="G11" s="42"/>
      <c r="H11" s="42"/>
      <c r="I11" s="2"/>
      <c r="J11" s="2"/>
      <c r="K11" s="2"/>
      <c r="L11" s="2"/>
    </row>
    <row r="12" spans="1:12" ht="24" x14ac:dyDescent="0.55000000000000004">
      <c r="A12" s="42"/>
      <c r="B12" s="42" t="s">
        <v>80</v>
      </c>
      <c r="C12" s="42"/>
      <c r="D12" s="42"/>
      <c r="E12" s="42"/>
      <c r="F12" s="42"/>
      <c r="G12" s="42"/>
      <c r="H12" s="42"/>
      <c r="I12" s="2"/>
      <c r="J12" s="2"/>
      <c r="K12" s="2"/>
      <c r="L12" s="2"/>
    </row>
    <row r="13" spans="1:12" ht="24" x14ac:dyDescent="0.55000000000000004">
      <c r="A13" s="42"/>
      <c r="B13" s="42"/>
      <c r="C13" s="42"/>
      <c r="D13" s="42"/>
      <c r="E13" s="42"/>
      <c r="F13" s="42"/>
      <c r="G13" s="42"/>
      <c r="H13" s="42"/>
      <c r="I13" s="2"/>
      <c r="J13" s="2"/>
      <c r="K13" s="2"/>
      <c r="L13" s="2"/>
    </row>
    <row r="14" spans="1:12" ht="24" x14ac:dyDescent="0.55000000000000004">
      <c r="A14" s="42"/>
      <c r="B14" s="42"/>
      <c r="C14" s="42"/>
      <c r="D14" s="42"/>
      <c r="E14" s="42"/>
      <c r="F14" s="42"/>
      <c r="G14" s="42"/>
      <c r="H14" s="42"/>
      <c r="I14" s="2"/>
      <c r="J14" s="2"/>
      <c r="K14" s="2"/>
      <c r="L14" s="2"/>
    </row>
    <row r="15" spans="1:12" ht="24" x14ac:dyDescent="0.55000000000000004">
      <c r="A15" s="42"/>
      <c r="B15" s="42" t="s">
        <v>68</v>
      </c>
      <c r="C15" s="42"/>
      <c r="D15" s="42"/>
      <c r="E15" s="42"/>
      <c r="F15" s="42" t="s">
        <v>68</v>
      </c>
      <c r="G15" s="42"/>
      <c r="H15" s="42"/>
      <c r="I15" s="2"/>
      <c r="J15" s="2"/>
      <c r="K15" s="2"/>
      <c r="L15" s="2"/>
    </row>
    <row r="16" spans="1:12" ht="24" x14ac:dyDescent="0.55000000000000004">
      <c r="A16" s="42"/>
      <c r="B16" s="42" t="s">
        <v>103</v>
      </c>
      <c r="C16" s="42"/>
      <c r="D16" s="42"/>
      <c r="E16" s="42"/>
      <c r="F16" s="42" t="s">
        <v>81</v>
      </c>
      <c r="G16" s="42"/>
      <c r="H16" s="42"/>
      <c r="I16" s="2"/>
      <c r="J16" s="2"/>
      <c r="K16" s="2"/>
      <c r="L16" s="2"/>
    </row>
    <row r="17" spans="1:12" ht="24" x14ac:dyDescent="0.55000000000000004">
      <c r="A17" s="42"/>
      <c r="B17" s="53" t="s">
        <v>96</v>
      </c>
      <c r="C17" s="53"/>
      <c r="D17" s="42"/>
      <c r="E17" s="42"/>
      <c r="F17" s="42" t="s">
        <v>82</v>
      </c>
      <c r="G17" s="42"/>
      <c r="H17" s="42"/>
      <c r="I17" s="2"/>
      <c r="J17" s="2"/>
      <c r="K17" s="2"/>
      <c r="L17" s="2"/>
    </row>
    <row r="18" spans="1:12" ht="24" x14ac:dyDescent="0.55000000000000004">
      <c r="A18" s="42"/>
      <c r="B18" s="53" t="s">
        <v>24</v>
      </c>
      <c r="C18" s="53"/>
      <c r="D18" s="42"/>
      <c r="E18" s="42"/>
      <c r="F18" s="42"/>
      <c r="G18" s="42"/>
      <c r="H18" s="42"/>
      <c r="I18" s="2"/>
      <c r="J18" s="2"/>
      <c r="K18" s="2"/>
      <c r="L18" s="2"/>
    </row>
    <row r="19" spans="1:12" ht="24" x14ac:dyDescent="0.55000000000000004">
      <c r="A19" s="42"/>
      <c r="B19" s="42"/>
      <c r="C19" s="42"/>
      <c r="D19" s="42"/>
      <c r="E19" s="42"/>
      <c r="F19" s="42"/>
      <c r="G19" s="42"/>
      <c r="H19" s="42"/>
      <c r="I19" s="2"/>
      <c r="J19" s="2"/>
      <c r="K19" s="2"/>
      <c r="L19" s="2"/>
    </row>
    <row r="20" spans="1:12" ht="24" x14ac:dyDescent="0.5500000000000000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4" x14ac:dyDescent="0.5500000000000000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4" x14ac:dyDescent="0.5500000000000000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4" x14ac:dyDescent="0.5500000000000000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4" x14ac:dyDescent="0.5500000000000000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4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" x14ac:dyDescent="0.5500000000000000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4" x14ac:dyDescent="0.5500000000000000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4" x14ac:dyDescent="0.5500000000000000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4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4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4" x14ac:dyDescent="0.5500000000000000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4" x14ac:dyDescent="0.5500000000000000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4" x14ac:dyDescent="0.5500000000000000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4" x14ac:dyDescent="0.5500000000000000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4" x14ac:dyDescent="0.5500000000000000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4" x14ac:dyDescent="0.5500000000000000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4" x14ac:dyDescent="0.5500000000000000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4" x14ac:dyDescent="0.5500000000000000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24" x14ac:dyDescent="0.5500000000000000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4" x14ac:dyDescent="0.5500000000000000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10">
    <mergeCell ref="B18:C18"/>
    <mergeCell ref="B17:C17"/>
    <mergeCell ref="A1:I1"/>
    <mergeCell ref="A2:I2"/>
    <mergeCell ref="A3:I3"/>
    <mergeCell ref="A4:A5"/>
    <mergeCell ref="B4:C4"/>
    <mergeCell ref="D4:E4"/>
    <mergeCell ref="F4:G4"/>
    <mergeCell ref="H4:I4"/>
  </mergeCells>
  <pageMargins left="0.11811023622047245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จ่ายจริง</vt:lpstr>
      <vt:lpstr>แผนรวม</vt:lpstr>
      <vt:lpstr>แผน1</vt:lpstr>
      <vt:lpstr>แผน (2)</vt:lpstr>
      <vt:lpstr>แผน (3)</vt:lpstr>
      <vt:lpstr>แผน (4)</vt:lpstr>
      <vt:lpstr>Sheet2</vt:lpstr>
      <vt:lpstr>Sheet1</vt:lpstr>
      <vt:lpstr>Sheet3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2022-06-09T04:50:23Z</cp:lastPrinted>
  <dcterms:created xsi:type="dcterms:W3CDTF">2018-05-28T03:34:44Z</dcterms:created>
  <dcterms:modified xsi:type="dcterms:W3CDTF">2022-06-09T05:03:30Z</dcterms:modified>
</cp:coreProperties>
</file>